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ynyking\Desktop\Sklad posypových materiálů BnP\"/>
    </mc:Choice>
  </mc:AlternateContent>
  <xr:revisionPtr revIDLastSave="0" documentId="8_{031FF15E-E908-4F74-A8BD-54E5624F2F5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SO 00 Naklady" sheetId="12" r:id="rId4"/>
    <sheet name="SO 11 SO 1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SO 00 Naklady'!$1:$7</definedName>
    <definedName name="_xlnm.Print_Titles" localSheetId="4">'SO 11 SO 11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SO 00 Naklady'!$A$1:$Y$31</definedName>
    <definedName name="_xlnm.Print_Area" localSheetId="4">'SO 11 SO 11 Pol'!$A$1:$Y$314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20" i="1" s="1"/>
  <c r="I73" i="1"/>
  <c r="I72" i="1"/>
  <c r="I71" i="1"/>
  <c r="I70" i="1"/>
  <c r="I69" i="1"/>
  <c r="I68" i="1"/>
  <c r="I17" i="1" s="1"/>
  <c r="I67" i="1"/>
  <c r="I66" i="1"/>
  <c r="I65" i="1"/>
  <c r="I64" i="1"/>
  <c r="I63" i="1"/>
  <c r="I62" i="1"/>
  <c r="I61" i="1"/>
  <c r="I60" i="1"/>
  <c r="I59" i="1"/>
  <c r="I58" i="1"/>
  <c r="I57" i="1"/>
  <c r="G44" i="1"/>
  <c r="H44" i="1" s="1"/>
  <c r="I44" i="1" s="1"/>
  <c r="F44" i="1"/>
  <c r="G43" i="1"/>
  <c r="F43" i="1"/>
  <c r="G41" i="1"/>
  <c r="F41" i="1"/>
  <c r="G40" i="1"/>
  <c r="F40" i="1"/>
  <c r="G39" i="1"/>
  <c r="F39" i="1"/>
  <c r="G313" i="13"/>
  <c r="BA215" i="13"/>
  <c r="BA82" i="13"/>
  <c r="BA78" i="13"/>
  <c r="BA25" i="13"/>
  <c r="BA21" i="13"/>
  <c r="BA14" i="13"/>
  <c r="G9" i="13"/>
  <c r="G8" i="13" s="1"/>
  <c r="I9" i="13"/>
  <c r="I8" i="13" s="1"/>
  <c r="K9" i="13"/>
  <c r="K8" i="13" s="1"/>
  <c r="O9" i="13"/>
  <c r="Q9" i="13"/>
  <c r="Q8" i="13" s="1"/>
  <c r="V9" i="13"/>
  <c r="V8" i="13" s="1"/>
  <c r="G13" i="13"/>
  <c r="M13" i="13" s="1"/>
  <c r="I13" i="13"/>
  <c r="K13" i="13"/>
  <c r="O13" i="13"/>
  <c r="Q13" i="13"/>
  <c r="V13" i="13"/>
  <c r="G20" i="13"/>
  <c r="M20" i="13" s="1"/>
  <c r="I20" i="13"/>
  <c r="K20" i="13"/>
  <c r="O20" i="13"/>
  <c r="O8" i="13" s="1"/>
  <c r="Q20" i="13"/>
  <c r="V20" i="13"/>
  <c r="G24" i="13"/>
  <c r="I24" i="13"/>
  <c r="K24" i="13"/>
  <c r="M24" i="13"/>
  <c r="O24" i="13"/>
  <c r="Q24" i="13"/>
  <c r="V24" i="13"/>
  <c r="G35" i="13"/>
  <c r="I35" i="13"/>
  <c r="K35" i="13"/>
  <c r="M35" i="13"/>
  <c r="O35" i="13"/>
  <c r="Q35" i="13"/>
  <c r="V35" i="13"/>
  <c r="G39" i="13"/>
  <c r="I39" i="13"/>
  <c r="K39" i="13"/>
  <c r="M39" i="13"/>
  <c r="O39" i="13"/>
  <c r="Q39" i="13"/>
  <c r="V39" i="13"/>
  <c r="G46" i="13"/>
  <c r="M46" i="13" s="1"/>
  <c r="I46" i="13"/>
  <c r="K46" i="13"/>
  <c r="O46" i="13"/>
  <c r="Q46" i="13"/>
  <c r="V46" i="13"/>
  <c r="G49" i="13"/>
  <c r="M49" i="13" s="1"/>
  <c r="I49" i="13"/>
  <c r="K49" i="13"/>
  <c r="O49" i="13"/>
  <c r="Q49" i="13"/>
  <c r="V49" i="13"/>
  <c r="G52" i="13"/>
  <c r="M52" i="13" s="1"/>
  <c r="I52" i="13"/>
  <c r="K52" i="13"/>
  <c r="O52" i="13"/>
  <c r="Q52" i="13"/>
  <c r="V52" i="13"/>
  <c r="G62" i="13"/>
  <c r="I62" i="13"/>
  <c r="K62" i="13"/>
  <c r="M62" i="13"/>
  <c r="O62" i="13"/>
  <c r="Q62" i="13"/>
  <c r="V62" i="13"/>
  <c r="G66" i="13"/>
  <c r="I66" i="13"/>
  <c r="K66" i="13"/>
  <c r="M66" i="13"/>
  <c r="O66" i="13"/>
  <c r="Q66" i="13"/>
  <c r="V66" i="13"/>
  <c r="G73" i="13"/>
  <c r="G72" i="13" s="1"/>
  <c r="I73" i="13"/>
  <c r="I72" i="13" s="1"/>
  <c r="K73" i="13"/>
  <c r="K72" i="13" s="1"/>
  <c r="O73" i="13"/>
  <c r="Q73" i="13"/>
  <c r="Q72" i="13" s="1"/>
  <c r="V73" i="13"/>
  <c r="V72" i="13" s="1"/>
  <c r="G77" i="13"/>
  <c r="M77" i="13" s="1"/>
  <c r="I77" i="13"/>
  <c r="K77" i="13"/>
  <c r="O77" i="13"/>
  <c r="Q77" i="13"/>
  <c r="V77" i="13"/>
  <c r="G81" i="13"/>
  <c r="M81" i="13" s="1"/>
  <c r="I81" i="13"/>
  <c r="K81" i="13"/>
  <c r="O81" i="13"/>
  <c r="O72" i="13" s="1"/>
  <c r="Q81" i="13"/>
  <c r="V81" i="13"/>
  <c r="G85" i="13"/>
  <c r="I85" i="13"/>
  <c r="K85" i="13"/>
  <c r="M85" i="13"/>
  <c r="O85" i="13"/>
  <c r="Q85" i="13"/>
  <c r="V85" i="13"/>
  <c r="G93" i="13"/>
  <c r="G92" i="13" s="1"/>
  <c r="I93" i="13"/>
  <c r="I92" i="13" s="1"/>
  <c r="K93" i="13"/>
  <c r="K92" i="13" s="1"/>
  <c r="M93" i="13"/>
  <c r="M92" i="13" s="1"/>
  <c r="O93" i="13"/>
  <c r="Q93" i="13"/>
  <c r="V93" i="13"/>
  <c r="V92" i="13" s="1"/>
  <c r="G96" i="13"/>
  <c r="M96" i="13" s="1"/>
  <c r="I96" i="13"/>
  <c r="K96" i="13"/>
  <c r="O96" i="13"/>
  <c r="Q96" i="13"/>
  <c r="V96" i="13"/>
  <c r="G100" i="13"/>
  <c r="M100" i="13" s="1"/>
  <c r="I100" i="13"/>
  <c r="K100" i="13"/>
  <c r="O100" i="13"/>
  <c r="Q100" i="13"/>
  <c r="Q92" i="13" s="1"/>
  <c r="V100" i="13"/>
  <c r="G103" i="13"/>
  <c r="M103" i="13" s="1"/>
  <c r="I103" i="13"/>
  <c r="K103" i="13"/>
  <c r="O103" i="13"/>
  <c r="O92" i="13" s="1"/>
  <c r="Q103" i="13"/>
  <c r="V103" i="13"/>
  <c r="G110" i="13"/>
  <c r="I110" i="13"/>
  <c r="I109" i="13" s="1"/>
  <c r="K110" i="13"/>
  <c r="K109" i="13" s="1"/>
  <c r="M110" i="13"/>
  <c r="O110" i="13"/>
  <c r="O109" i="13" s="1"/>
  <c r="Q110" i="13"/>
  <c r="Q109" i="13" s="1"/>
  <c r="V110" i="13"/>
  <c r="G113" i="13"/>
  <c r="I113" i="13"/>
  <c r="K113" i="13"/>
  <c r="M113" i="13"/>
  <c r="O113" i="13"/>
  <c r="Q113" i="13"/>
  <c r="V113" i="13"/>
  <c r="G120" i="13"/>
  <c r="I120" i="13"/>
  <c r="K120" i="13"/>
  <c r="M120" i="13"/>
  <c r="O120" i="13"/>
  <c r="Q120" i="13"/>
  <c r="V120" i="13"/>
  <c r="G123" i="13"/>
  <c r="M123" i="13" s="1"/>
  <c r="I123" i="13"/>
  <c r="K123" i="13"/>
  <c r="O123" i="13"/>
  <c r="Q123" i="13"/>
  <c r="V123" i="13"/>
  <c r="G126" i="13"/>
  <c r="M126" i="13" s="1"/>
  <c r="I126" i="13"/>
  <c r="K126" i="13"/>
  <c r="O126" i="13"/>
  <c r="Q126" i="13"/>
  <c r="V126" i="13"/>
  <c r="G129" i="13"/>
  <c r="M129" i="13" s="1"/>
  <c r="I129" i="13"/>
  <c r="K129" i="13"/>
  <c r="O129" i="13"/>
  <c r="Q129" i="13"/>
  <c r="V129" i="13"/>
  <c r="V109" i="13" s="1"/>
  <c r="Q132" i="13"/>
  <c r="G133" i="13"/>
  <c r="G132" i="13" s="1"/>
  <c r="I133" i="13"/>
  <c r="I132" i="13" s="1"/>
  <c r="K133" i="13"/>
  <c r="M133" i="13"/>
  <c r="M132" i="13" s="1"/>
  <c r="O133" i="13"/>
  <c r="O132" i="13" s="1"/>
  <c r="Q133" i="13"/>
  <c r="V133" i="13"/>
  <c r="V132" i="13" s="1"/>
  <c r="G137" i="13"/>
  <c r="I137" i="13"/>
  <c r="K137" i="13"/>
  <c r="K132" i="13" s="1"/>
  <c r="M137" i="13"/>
  <c r="O137" i="13"/>
  <c r="Q137" i="13"/>
  <c r="V137" i="13"/>
  <c r="G143" i="13"/>
  <c r="M143" i="13" s="1"/>
  <c r="I143" i="13"/>
  <c r="I142" i="13" s="1"/>
  <c r="K143" i="13"/>
  <c r="O143" i="13"/>
  <c r="O142" i="13" s="1"/>
  <c r="Q143" i="13"/>
  <c r="Q142" i="13" s="1"/>
  <c r="V143" i="13"/>
  <c r="G147" i="13"/>
  <c r="M147" i="13" s="1"/>
  <c r="I147" i="13"/>
  <c r="K147" i="13"/>
  <c r="O147" i="13"/>
  <c r="Q147" i="13"/>
  <c r="V147" i="13"/>
  <c r="V142" i="13" s="1"/>
  <c r="G151" i="13"/>
  <c r="I151" i="13"/>
  <c r="K151" i="13"/>
  <c r="M151" i="13"/>
  <c r="O151" i="13"/>
  <c r="Q151" i="13"/>
  <c r="V151" i="13"/>
  <c r="G156" i="13"/>
  <c r="I156" i="13"/>
  <c r="K156" i="13"/>
  <c r="M156" i="13"/>
  <c r="O156" i="13"/>
  <c r="Q156" i="13"/>
  <c r="V156" i="13"/>
  <c r="G160" i="13"/>
  <c r="I160" i="13"/>
  <c r="K160" i="13"/>
  <c r="M160" i="13"/>
  <c r="O160" i="13"/>
  <c r="Q160" i="13"/>
  <c r="V160" i="13"/>
  <c r="G165" i="13"/>
  <c r="M165" i="13" s="1"/>
  <c r="I165" i="13"/>
  <c r="K165" i="13"/>
  <c r="K142" i="13" s="1"/>
  <c r="O165" i="13"/>
  <c r="Q165" i="13"/>
  <c r="V165" i="13"/>
  <c r="G169" i="13"/>
  <c r="M169" i="13" s="1"/>
  <c r="I169" i="13"/>
  <c r="K169" i="13"/>
  <c r="O169" i="13"/>
  <c r="Q169" i="13"/>
  <c r="V169" i="13"/>
  <c r="G173" i="13"/>
  <c r="M173" i="13" s="1"/>
  <c r="I173" i="13"/>
  <c r="K173" i="13"/>
  <c r="O173" i="13"/>
  <c r="Q173" i="13"/>
  <c r="V173" i="13"/>
  <c r="Q177" i="13"/>
  <c r="G178" i="13"/>
  <c r="G177" i="13" s="1"/>
  <c r="I178" i="13"/>
  <c r="I177" i="13" s="1"/>
  <c r="K178" i="13"/>
  <c r="K177" i="13" s="1"/>
  <c r="M178" i="13"/>
  <c r="O178" i="13"/>
  <c r="O177" i="13" s="1"/>
  <c r="Q178" i="13"/>
  <c r="V178" i="13"/>
  <c r="V177" i="13" s="1"/>
  <c r="G184" i="13"/>
  <c r="I184" i="13"/>
  <c r="K184" i="13"/>
  <c r="M184" i="13"/>
  <c r="M177" i="13" s="1"/>
  <c r="O184" i="13"/>
  <c r="Q184" i="13"/>
  <c r="V184" i="13"/>
  <c r="G189" i="13"/>
  <c r="M189" i="13" s="1"/>
  <c r="I189" i="13"/>
  <c r="K189" i="13"/>
  <c r="O189" i="13"/>
  <c r="Q189" i="13"/>
  <c r="V189" i="13"/>
  <c r="I194" i="13"/>
  <c r="G195" i="13"/>
  <c r="M195" i="13" s="1"/>
  <c r="M194" i="13" s="1"/>
  <c r="I195" i="13"/>
  <c r="K195" i="13"/>
  <c r="K194" i="13" s="1"/>
  <c r="O195" i="13"/>
  <c r="O194" i="13" s="1"/>
  <c r="Q195" i="13"/>
  <c r="V195" i="13"/>
  <c r="V194" i="13" s="1"/>
  <c r="G199" i="13"/>
  <c r="I199" i="13"/>
  <c r="K199" i="13"/>
  <c r="M199" i="13"/>
  <c r="O199" i="13"/>
  <c r="Q199" i="13"/>
  <c r="Q194" i="13" s="1"/>
  <c r="V199" i="13"/>
  <c r="G203" i="13"/>
  <c r="I203" i="13"/>
  <c r="K203" i="13"/>
  <c r="M203" i="13"/>
  <c r="O203" i="13"/>
  <c r="Q203" i="13"/>
  <c r="V203" i="13"/>
  <c r="G207" i="13"/>
  <c r="G206" i="13" s="1"/>
  <c r="I207" i="13"/>
  <c r="I206" i="13" s="1"/>
  <c r="K207" i="13"/>
  <c r="K206" i="13" s="1"/>
  <c r="O207" i="13"/>
  <c r="O206" i="13" s="1"/>
  <c r="Q207" i="13"/>
  <c r="Q206" i="13" s="1"/>
  <c r="V207" i="13"/>
  <c r="V206" i="13" s="1"/>
  <c r="G210" i="13"/>
  <c r="M210" i="13" s="1"/>
  <c r="I210" i="13"/>
  <c r="K210" i="13"/>
  <c r="O210" i="13"/>
  <c r="Q210" i="13"/>
  <c r="V210" i="13"/>
  <c r="G213" i="13"/>
  <c r="V213" i="13"/>
  <c r="G214" i="13"/>
  <c r="I214" i="13"/>
  <c r="I213" i="13" s="1"/>
  <c r="K214" i="13"/>
  <c r="K213" i="13" s="1"/>
  <c r="M214" i="13"/>
  <c r="M213" i="13" s="1"/>
  <c r="O214" i="13"/>
  <c r="O213" i="13" s="1"/>
  <c r="Q214" i="13"/>
  <c r="Q213" i="13" s="1"/>
  <c r="V214" i="13"/>
  <c r="G217" i="13"/>
  <c r="G216" i="13" s="1"/>
  <c r="I217" i="13"/>
  <c r="I216" i="13" s="1"/>
  <c r="K217" i="13"/>
  <c r="K216" i="13" s="1"/>
  <c r="M217" i="13"/>
  <c r="M216" i="13" s="1"/>
  <c r="O217" i="13"/>
  <c r="Q217" i="13"/>
  <c r="Q216" i="13" s="1"/>
  <c r="V217" i="13"/>
  <c r="V216" i="13" s="1"/>
  <c r="G220" i="13"/>
  <c r="M220" i="13" s="1"/>
  <c r="I220" i="13"/>
  <c r="K220" i="13"/>
  <c r="O220" i="13"/>
  <c r="Q220" i="13"/>
  <c r="V220" i="13"/>
  <c r="G223" i="13"/>
  <c r="M223" i="13" s="1"/>
  <c r="I223" i="13"/>
  <c r="K223" i="13"/>
  <c r="O223" i="13"/>
  <c r="Q223" i="13"/>
  <c r="V223" i="13"/>
  <c r="G226" i="13"/>
  <c r="M226" i="13" s="1"/>
  <c r="I226" i="13"/>
  <c r="K226" i="13"/>
  <c r="O226" i="13"/>
  <c r="Q226" i="13"/>
  <c r="V226" i="13"/>
  <c r="G228" i="13"/>
  <c r="I228" i="13"/>
  <c r="K228" i="13"/>
  <c r="M228" i="13"/>
  <c r="O228" i="13"/>
  <c r="Q228" i="13"/>
  <c r="V228" i="13"/>
  <c r="G234" i="13"/>
  <c r="I234" i="13"/>
  <c r="K234" i="13"/>
  <c r="M234" i="13"/>
  <c r="O234" i="13"/>
  <c r="O216" i="13" s="1"/>
  <c r="Q234" i="13"/>
  <c r="V234" i="13"/>
  <c r="G240" i="13"/>
  <c r="I240" i="13"/>
  <c r="K240" i="13"/>
  <c r="M240" i="13"/>
  <c r="O240" i="13"/>
  <c r="Q240" i="13"/>
  <c r="V240" i="13"/>
  <c r="G247" i="13"/>
  <c r="M247" i="13" s="1"/>
  <c r="I247" i="13"/>
  <c r="I246" i="13" s="1"/>
  <c r="K247" i="13"/>
  <c r="O247" i="13"/>
  <c r="O246" i="13" s="1"/>
  <c r="Q247" i="13"/>
  <c r="Q246" i="13" s="1"/>
  <c r="V247" i="13"/>
  <c r="V246" i="13" s="1"/>
  <c r="G251" i="13"/>
  <c r="M251" i="13" s="1"/>
  <c r="I251" i="13"/>
  <c r="K251" i="13"/>
  <c r="O251" i="13"/>
  <c r="Q251" i="13"/>
  <c r="V251" i="13"/>
  <c r="G255" i="13"/>
  <c r="I255" i="13"/>
  <c r="K255" i="13"/>
  <c r="M255" i="13"/>
  <c r="O255" i="13"/>
  <c r="Q255" i="13"/>
  <c r="V255" i="13"/>
  <c r="G259" i="13"/>
  <c r="I259" i="13"/>
  <c r="K259" i="13"/>
  <c r="M259" i="13"/>
  <c r="O259" i="13"/>
  <c r="Q259" i="13"/>
  <c r="V259" i="13"/>
  <c r="G263" i="13"/>
  <c r="I263" i="13"/>
  <c r="K263" i="13"/>
  <c r="M263" i="13"/>
  <c r="O263" i="13"/>
  <c r="Q263" i="13"/>
  <c r="V263" i="13"/>
  <c r="G267" i="13"/>
  <c r="M267" i="13" s="1"/>
  <c r="I267" i="13"/>
  <c r="K267" i="13"/>
  <c r="K246" i="13" s="1"/>
  <c r="O267" i="13"/>
  <c r="Q267" i="13"/>
  <c r="V267" i="13"/>
  <c r="I269" i="13"/>
  <c r="G270" i="13"/>
  <c r="G269" i="13" s="1"/>
  <c r="I270" i="13"/>
  <c r="K270" i="13"/>
  <c r="K269" i="13" s="1"/>
  <c r="O270" i="13"/>
  <c r="O269" i="13" s="1"/>
  <c r="Q270" i="13"/>
  <c r="Q269" i="13" s="1"/>
  <c r="V270" i="13"/>
  <c r="V269" i="13" s="1"/>
  <c r="G274" i="13"/>
  <c r="I274" i="13"/>
  <c r="K274" i="13"/>
  <c r="M274" i="13"/>
  <c r="O274" i="13"/>
  <c r="Q274" i="13"/>
  <c r="V274" i="13"/>
  <c r="G277" i="13"/>
  <c r="I277" i="13"/>
  <c r="K277" i="13"/>
  <c r="M277" i="13"/>
  <c r="O277" i="13"/>
  <c r="Q277" i="13"/>
  <c r="V277" i="13"/>
  <c r="G279" i="13"/>
  <c r="I279" i="13"/>
  <c r="K279" i="13"/>
  <c r="M279" i="13"/>
  <c r="O279" i="13"/>
  <c r="Q279" i="13"/>
  <c r="V279" i="13"/>
  <c r="G285" i="13"/>
  <c r="M285" i="13" s="1"/>
  <c r="I285" i="13"/>
  <c r="K285" i="13"/>
  <c r="O285" i="13"/>
  <c r="Q285" i="13"/>
  <c r="V285" i="13"/>
  <c r="I292" i="13"/>
  <c r="G293" i="13"/>
  <c r="M293" i="13" s="1"/>
  <c r="M292" i="13" s="1"/>
  <c r="I293" i="13"/>
  <c r="K293" i="13"/>
  <c r="K292" i="13" s="1"/>
  <c r="O293" i="13"/>
  <c r="O292" i="13" s="1"/>
  <c r="Q293" i="13"/>
  <c r="Q292" i="13" s="1"/>
  <c r="V293" i="13"/>
  <c r="V292" i="13" s="1"/>
  <c r="Q296" i="13"/>
  <c r="G297" i="13"/>
  <c r="G296" i="13" s="1"/>
  <c r="I297" i="13"/>
  <c r="I296" i="13" s="1"/>
  <c r="K297" i="13"/>
  <c r="K296" i="13" s="1"/>
  <c r="M297" i="13"/>
  <c r="M296" i="13" s="1"/>
  <c r="O297" i="13"/>
  <c r="O296" i="13" s="1"/>
  <c r="Q297" i="13"/>
  <c r="V297" i="13"/>
  <c r="V296" i="13" s="1"/>
  <c r="G301" i="13"/>
  <c r="I301" i="13"/>
  <c r="K301" i="13"/>
  <c r="M301" i="13"/>
  <c r="O301" i="13"/>
  <c r="Q301" i="13"/>
  <c r="V301" i="13"/>
  <c r="K306" i="13"/>
  <c r="G307" i="13"/>
  <c r="M307" i="13" s="1"/>
  <c r="M306" i="13" s="1"/>
  <c r="I307" i="13"/>
  <c r="I306" i="13" s="1"/>
  <c r="K307" i="13"/>
  <c r="O307" i="13"/>
  <c r="O306" i="13" s="1"/>
  <c r="Q307" i="13"/>
  <c r="Q306" i="13" s="1"/>
  <c r="V307" i="13"/>
  <c r="V306" i="13" s="1"/>
  <c r="AE313" i="13"/>
  <c r="G30" i="12"/>
  <c r="G9" i="12"/>
  <c r="G8" i="12" s="1"/>
  <c r="I9" i="12"/>
  <c r="I8" i="12" s="1"/>
  <c r="K9" i="12"/>
  <c r="K8" i="12" s="1"/>
  <c r="M9" i="12"/>
  <c r="O9" i="12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O8" i="12" s="1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Q21" i="12"/>
  <c r="G22" i="12"/>
  <c r="G21" i="12" s="1"/>
  <c r="I22" i="12"/>
  <c r="I21" i="12" s="1"/>
  <c r="K22" i="12"/>
  <c r="K21" i="12" s="1"/>
  <c r="M22" i="12"/>
  <c r="M21" i="12" s="1"/>
  <c r="O22" i="12"/>
  <c r="O21" i="12" s="1"/>
  <c r="Q22" i="12"/>
  <c r="V22" i="12"/>
  <c r="V21" i="12" s="1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AE30" i="12"/>
  <c r="I19" i="1"/>
  <c r="I18" i="1"/>
  <c r="I16" i="1"/>
  <c r="F45" i="1"/>
  <c r="G23" i="1" s="1"/>
  <c r="A23" i="1" s="1"/>
  <c r="A24" i="1" s="1"/>
  <c r="G45" i="1"/>
  <c r="G25" i="1" s="1"/>
  <c r="A25" i="1" s="1"/>
  <c r="G26" i="1" s="1"/>
  <c r="H43" i="1"/>
  <c r="I43" i="1" s="1"/>
  <c r="H42" i="1"/>
  <c r="H41" i="1"/>
  <c r="I41" i="1" s="1"/>
  <c r="H40" i="1"/>
  <c r="I40" i="1" s="1"/>
  <c r="H39" i="1"/>
  <c r="I39" i="1" s="1"/>
  <c r="I45" i="1" s="1"/>
  <c r="J28" i="1"/>
  <c r="J26" i="1"/>
  <c r="G38" i="1"/>
  <c r="F38" i="1"/>
  <c r="J23" i="1"/>
  <c r="J24" i="1"/>
  <c r="J25" i="1"/>
  <c r="J27" i="1"/>
  <c r="E24" i="1"/>
  <c r="E26" i="1"/>
  <c r="I75" i="1" l="1"/>
  <c r="J73" i="1" s="1"/>
  <c r="I21" i="1"/>
  <c r="G28" i="1"/>
  <c r="A26" i="1"/>
  <c r="G24" i="1"/>
  <c r="A27" i="1" s="1"/>
  <c r="M142" i="13"/>
  <c r="M246" i="13"/>
  <c r="M109" i="13"/>
  <c r="G292" i="13"/>
  <c r="M270" i="13"/>
  <c r="M269" i="13" s="1"/>
  <c r="AF313" i="13"/>
  <c r="M207" i="13"/>
  <c r="M206" i="13" s="1"/>
  <c r="G109" i="13"/>
  <c r="M73" i="13"/>
  <c r="M72" i="13" s="1"/>
  <c r="M9" i="13"/>
  <c r="M8" i="13" s="1"/>
  <c r="G194" i="13"/>
  <c r="G306" i="13"/>
  <c r="G142" i="13"/>
  <c r="G246" i="13"/>
  <c r="M8" i="12"/>
  <c r="AF30" i="12"/>
  <c r="J44" i="1"/>
  <c r="J41" i="1"/>
  <c r="J39" i="1"/>
  <c r="J45" i="1" s="1"/>
  <c r="J43" i="1"/>
  <c r="J40" i="1"/>
  <c r="H45" i="1"/>
  <c r="J72" i="1" l="1"/>
  <c r="J59" i="1"/>
  <c r="J74" i="1"/>
  <c r="J64" i="1"/>
  <c r="J65" i="1"/>
  <c r="J63" i="1"/>
  <c r="J66" i="1"/>
  <c r="J70" i="1"/>
  <c r="J60" i="1"/>
  <c r="J67" i="1"/>
  <c r="J62" i="1"/>
  <c r="J57" i="1"/>
  <c r="J61" i="1"/>
  <c r="J71" i="1"/>
  <c r="J69" i="1"/>
  <c r="J58" i="1"/>
  <c r="J68" i="1"/>
  <c r="A29" i="1"/>
  <c r="G29" i="1"/>
  <c r="G27" i="1" s="1"/>
  <c r="J7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53B8EA91-B5FF-4C2D-8128-BB101F5BEEE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45DD92D-ED5A-4F6C-B556-8412505A929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92606AFF-DC10-4B9C-AEE5-7DB0F13C410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6638AC2-A41A-4DFD-85EC-5AB9BBF817C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<sst xmlns="http://schemas.openxmlformats.org/spreadsheetml/2006/main" count="1468" uniqueCount="457">
  <si>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</si>
  <si>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</si>
  <si>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</si>
  <si>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</si>
  <si>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</si>
  <si>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</si>
  <si>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</si>
  <si>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</si>
  <si>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</si>
  <si>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</si>
  <si>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</si>
  <si>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</si>
  <si>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</si>
  <si>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</si>
  <si>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</si>
  <si>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</si>
  <si>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</si>
  <si>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</si>
  <si>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</si>
  <si>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</si>
  <si>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</si>
  <si>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</si>
  <si>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</si>
  <si>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</si>
  <si>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</si>
  <si>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</si>
  <si>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</si>
  <si>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</si>
  <si>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</si>
  <si>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</si>
  <si>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</si>
  <si>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</si>
  <si>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</si>
  <si>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</si>
  <si>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</si>
  <si>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</si>
  <si>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</si>
  <si>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</si>
  <si>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</si>
  <si>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</si>
  <si>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</si>
  <si>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</si>
  <si>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</si>
  <si>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2145.1_1</t>
  </si>
  <si>
    <t>Sklad posypových materiálů Bystřice nad Pernštejnem - 1.ETAPA_SO 11_Boxy pro drtě a parkovací stání</t>
  </si>
  <si>
    <t>Krajská správa a údržba silnic Vysočiny, příspěvková organizace</t>
  </si>
  <si>
    <t>Kosovská 1122/16</t>
  </si>
  <si>
    <t>Jihlava</t>
  </si>
  <si>
    <t>58601</t>
  </si>
  <si>
    <t>00090450</t>
  </si>
  <si>
    <t>CZ00090450</t>
  </si>
  <si>
    <t>Ing. Milan Pelikán</t>
  </si>
  <si>
    <t>Lučiny 1186/1</t>
  </si>
  <si>
    <t>Žďár nad Sázavou-Žďár nad Sázavou 1</t>
  </si>
  <si>
    <t>59101</t>
  </si>
  <si>
    <t>18117422</t>
  </si>
  <si>
    <t>CZ6210150133</t>
  </si>
  <si>
    <t>Stavba</t>
  </si>
  <si>
    <t>Ostatní a vedlejší náklady</t>
  </si>
  <si>
    <t>SO 00</t>
  </si>
  <si>
    <t>Vedlejší a ostatní náklady</t>
  </si>
  <si>
    <t>Stavební objekt</t>
  </si>
  <si>
    <t>SO 11</t>
  </si>
  <si>
    <t>Boxy pro drtě a parkovací stání - 1.etapa</t>
  </si>
  <si>
    <t>Boxy pro drtě a parkovací stání</t>
  </si>
  <si>
    <t>Celkem za stavbu</t>
  </si>
  <si>
    <t>CZK</t>
  </si>
  <si>
    <t>#POPS</t>
  </si>
  <si>
    <t>Popis stavby: 2145.1_1 - Sklad posypových materiálů Bystřice nad Pernštejnem - 1.ETAPA_SO 11_Boxy pro drtě a parkovací stání</t>
  </si>
  <si>
    <t>#POPO</t>
  </si>
  <si>
    <t>Popis objektu: 00 - Vedlejší a ostatní náklady</t>
  </si>
  <si>
    <t>#POPR</t>
  </si>
  <si>
    <t>Popis rozpočtu: SO 00 - Vedlejší a ostatní náklady</t>
  </si>
  <si>
    <t>Popis objektu: SO 11 - Boxy pro drtě a parkovací stání - 1.etapa</t>
  </si>
  <si>
    <t>Popis rozpočtu: SO 11 - Boxy pro drtě a parkovací stání</t>
  </si>
  <si>
    <t>Rekapitulace dílů</t>
  </si>
  <si>
    <t>Typ dílu</t>
  </si>
  <si>
    <t>1</t>
  </si>
  <si>
    <t>Zemní práce</t>
  </si>
  <si>
    <t>2</t>
  </si>
  <si>
    <t>Základy a zvláštní zakládání</t>
  </si>
  <si>
    <t>212</t>
  </si>
  <si>
    <t>Trativody</t>
  </si>
  <si>
    <t>3</t>
  </si>
  <si>
    <t>Svislé a kompletní konstrukce</t>
  </si>
  <si>
    <t>34</t>
  </si>
  <si>
    <t>Stěny a příčky</t>
  </si>
  <si>
    <t>5</t>
  </si>
  <si>
    <t>Komunikace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</si>
  <si>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</si>
  <si>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</si>
  <si>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</si>
  <si>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</si>
  <si>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</si>
  <si>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</si>
  <si>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</si>
  <si>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</si>
  <si>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</si>
  <si>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</si>
  <si>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764</t>
  </si>
  <si>
    <t>Konstrukce klempířské</t>
  </si>
  <si>
    <t>767</t>
  </si>
  <si>
    <t>Konstrukce zámečnické</t>
  </si>
  <si>
    <t>767-1</t>
  </si>
  <si>
    <t>Doplňkové konstrukce</t>
  </si>
  <si>
    <t>783</t>
  </si>
  <si>
    <t>Nátěry</t>
  </si>
  <si>
    <t>M43</t>
  </si>
  <si>
    <t>Montáže ocelových konstrukcí</t>
  </si>
  <si>
    <t>VN</t>
  </si>
  <si>
    <t>ON</t>
  </si>
  <si>
    <t>Soupis vedlejších a ostatních nákladů</t>
  </si>
  <si>
    <t>#TypZaznamu#</t>
  </si>
  <si>
    <t>STA</t>
  </si>
  <si>
    <t>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</si>
  <si>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</si>
  <si>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</si>
  <si>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</si>
  <si>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</si>
  <si>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</si>
  <si>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</si>
  <si>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</si>
  <si>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</si>
  <si>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</si>
  <si>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</si>
  <si>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</si>
  <si>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</si>
  <si>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</si>
  <si>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</si>
  <si>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</si>
  <si>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</si>
  <si>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</si>
  <si>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</si>
  <si>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</si>
  <si>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</si>
  <si>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</si>
  <si>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</si>
  <si>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</si>
  <si>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</si>
  <si>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</si>
  <si>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</si>
  <si>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</si>
  <si>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0007T</t>
  </si>
  <si>
    <t>Zkoušky únosnosti pláně</t>
  </si>
  <si>
    <t>Soubor</t>
  </si>
  <si>
    <t>Vlastní</t>
  </si>
  <si>
    <t>Indiv</t>
  </si>
  <si>
    <t>VRN</t>
  </si>
  <si>
    <t>Běžná</t>
  </si>
  <si>
    <t>POL99_0</t>
  </si>
  <si>
    <t>00511 R</t>
  </si>
  <si>
    <t xml:space="preserve">Geodetické práce </t>
  </si>
  <si>
    <t>RTS 23/ II</t>
  </si>
  <si>
    <t>POL99_2</t>
  </si>
  <si>
    <t>005111020R</t>
  </si>
  <si>
    <t>Vytyčení stavby</t>
  </si>
  <si>
    <t>005111020T</t>
  </si>
  <si>
    <t>Geodetické vytyčení stavby - dešťová kanalizace</t>
  </si>
  <si>
    <t>005111021T</t>
  </si>
  <si>
    <t>Geodetické vytyčení stavby - vodovod</t>
  </si>
  <si>
    <t>00511T</t>
  </si>
  <si>
    <t>Geodetické zaměření stavby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</si>
  <si>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</si>
  <si>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</si>
  <si>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</si>
  <si>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</si>
  <si>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</si>
  <si>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</si>
  <si>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005241030T</t>
  </si>
  <si>
    <t>Vyhotovení geometrického plánu</t>
  </si>
  <si>
    <t xml:space="preserve">kanalizace, vodovod : </t>
  </si>
  <si>
    <t>VV</t>
  </si>
  <si>
    <t>1,00</t>
  </si>
  <si>
    <t>00852T</t>
  </si>
  <si>
    <t>Každodenní úklid dotčených ploch stavbou</t>
  </si>
  <si>
    <t>00896T</t>
  </si>
  <si>
    <t>Oplocení staveniště po celou dobu výstavby</t>
  </si>
  <si>
    <t>00523  R</t>
  </si>
  <si>
    <t>Zkoušky a revize</t>
  </si>
  <si>
    <t>005241010R</t>
  </si>
  <si>
    <t xml:space="preserve">Dokumentace skutečného provedení </t>
  </si>
  <si>
    <t xml:space="preserve">Stavební část, kanalizace, vodovod : </t>
  </si>
  <si>
    <t>005241020R</t>
  </si>
  <si>
    <t xml:space="preserve">Geodetické zaměření skutečného provedení  </t>
  </si>
  <si>
    <t>SUM</t>
  </si>
  <si>
    <t>END</t>
  </si>
  <si>
    <t>Položkový soupis prací a dodávek</t>
  </si>
  <si>
    <t>122201103R00</t>
  </si>
  <si>
    <t>Odkopávky a  prokopávky nezapažené v hornině 3  přes 1 000 do 10 000 m3</t>
  </si>
  <si>
    <t>m3</t>
  </si>
  <si>
    <t>800-1</t>
  </si>
  <si>
    <t>RTS 23/ I</t>
  </si>
  <si>
    <t>Práce</t>
  </si>
  <si>
    <t>POL1_1</t>
  </si>
  <si>
    <t>s přehozením výkopku na vzdálenost do 3 m nebo s naložením na dopravní prostředek,</t>
  </si>
  <si>
    <t>SPI</t>
  </si>
  <si>
    <t xml:space="preserve">odkopávka pro sklad : </t>
  </si>
  <si>
    <t>75,00*20,40*1,10</t>
  </si>
  <si>
    <t>131201112R00</t>
  </si>
  <si>
    <t>Hloubení nezapažených jam a zářezů do 1000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</si>
  <si>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</si>
  <si>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 xml:space="preserve">výkop pro PREFA stěny : </t>
  </si>
  <si>
    <t>4*(17,40*3,15*1,40)</t>
  </si>
  <si>
    <t>5*(17,40*2,60*0,80)</t>
  </si>
  <si>
    <t>39,00*3,15*1,40</t>
  </si>
  <si>
    <t>31,80*2,60*0,80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</si>
  <si>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</si>
  <si>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</si>
  <si>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</si>
  <si>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 xml:space="preserve">výkop pro betonovou patku : </t>
  </si>
  <si>
    <t>1,00*1,00*1,80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</si>
  <si>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</si>
  <si>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</si>
  <si>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</si>
  <si>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</si>
  <si>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</si>
  <si>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</si>
  <si>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odvoz přebytečné zeminy na skládku : </t>
  </si>
  <si>
    <t>2410,83-581,3460</t>
  </si>
  <si>
    <t>162701109R00</t>
  </si>
  <si>
    <t>Vodorovné přemístění výkopku příplatek k ceně za každých dalších i započatých 1 000 m přes 10 000 m  z horniny 1 až 4</t>
  </si>
  <si>
    <t>Začátek provozního součtu</t>
  </si>
  <si>
    <t xml:space="preserve">  2410,83-581,3460</t>
  </si>
  <si>
    <t>Konec provozního součtu</t>
  </si>
  <si>
    <t>1829,4840*10</t>
  </si>
  <si>
    <t>167101102R00</t>
  </si>
  <si>
    <t>Nakládání, skládání, překládání neulehlého výkopku nakládání výkopku  přes 100 m3, z horniny 1 až 4</t>
  </si>
  <si>
    <t>171201201R00</t>
  </si>
  <si>
    <t>Uložení sypaniny na dočasnou skládku tak, že na 1 m2 plochy připadá přes 2 m3 výkopku nebo ornice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</si>
  <si>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</si>
  <si>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</si>
  <si>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</si>
  <si>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 xml:space="preserve">dosypávka kolem PREFA stěn : </t>
  </si>
  <si>
    <t xml:space="preserve">odpočet PREFA stěn : </t>
  </si>
  <si>
    <t>-(4*17,40+39,00)*0,60*1,40</t>
  </si>
  <si>
    <t>-(5*17,40+31,80)*0,60*0,75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</si>
  <si>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</si>
  <si>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</si>
  <si>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</si>
  <si>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</si>
  <si>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 xml:space="preserve">Zhutněná zemní pláň Edef 2 min.45 MPa : </t>
  </si>
  <si>
    <t>75,00*20,40</t>
  </si>
  <si>
    <t>199000005R00</t>
  </si>
  <si>
    <t>Poplatky za skládku zeminy 1- 4, skupina 17 05 04 z Katalogu odpadů</t>
  </si>
  <si>
    <t>t</t>
  </si>
  <si>
    <t>1829,4840*1,90</t>
  </si>
  <si>
    <t>275321311R00</t>
  </si>
  <si>
    <t>Beton základových patek železový třídy C 16/20</t>
  </si>
  <si>
    <t>801-1</t>
  </si>
  <si>
    <t>bez dodávky a uložení výztuže</t>
  </si>
  <si>
    <t xml:space="preserve">betonová patka : 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</si>
  <si>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</si>
  <si>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</si>
  <si>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</si>
  <si>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(4*1,00)*1,80</t>
  </si>
  <si>
    <t>275351216R00</t>
  </si>
  <si>
    <t>Bednění stěn základových patek odstranění</t>
  </si>
  <si>
    <t>275361821R00</t>
  </si>
  <si>
    <t xml:space="preserve">Výztuž základových patek z betonářské oceli z prutové oceli, 10505,  ,  ,  </t>
  </si>
  <si>
    <t>včetně distančních prvků</t>
  </si>
  <si>
    <t xml:space="preserve">  1,00*1,00*1,80</t>
  </si>
  <si>
    <t>1,80*100,00*0,001</t>
  </si>
  <si>
    <t>212532111R00</t>
  </si>
  <si>
    <t>Lože pro trativody z kameniva hrubého drceného frskce 16-32 mm</t>
  </si>
  <si>
    <t>800-2</t>
  </si>
  <si>
    <t xml:space="preserve">drenáž kolem objektu : </t>
  </si>
  <si>
    <t>(71,00+2*18,00)*0,40*0,10</t>
  </si>
  <si>
    <t>212561111R00</t>
  </si>
  <si>
    <t>Výplň trativodů kamenivem hrubým drceným, frakce 4-16 mm</t>
  </si>
  <si>
    <t>do rýh bez zhutnění s úpravou povrchu výplně,</t>
  </si>
  <si>
    <t>(71,00+2*18,00)*0,40*0,30</t>
  </si>
  <si>
    <t>212755114R00</t>
  </si>
  <si>
    <t>Trativody z drenážních trubek bez lože vnitřního průměru 10 cm</t>
  </si>
  <si>
    <t>m</t>
  </si>
  <si>
    <t>71,00+2*18,00</t>
  </si>
  <si>
    <t>28611253.A</t>
  </si>
  <si>
    <t>Trubka plastová drenážní spoj: západkový; potrubí: jednovrstvé; materiál: PVC-U; povrch: korugovaný; ohebná; DN = 100; perforování: TP; vsakovací plocha = 29,5 cm2/m</t>
  </si>
  <si>
    <t>SPCM</t>
  </si>
  <si>
    <t>Specifikace</t>
  </si>
  <si>
    <t>POL3_1</t>
  </si>
  <si>
    <t xml:space="preserve">  71,00+2*18,00</t>
  </si>
  <si>
    <t>107,00*1,10</t>
  </si>
  <si>
    <t>320101111R00</t>
  </si>
  <si>
    <t>Osazení betonových prefabrikátů hmotnost do 1000 kg</t>
  </si>
  <si>
    <t>832-1</t>
  </si>
  <si>
    <t xml:space="preserve">osazení betonového stybebnicového systému 1200x600x600 mm : </t>
  </si>
  <si>
    <t>85*(1,20*0,60*0,60)</t>
  </si>
  <si>
    <t>320101112R00</t>
  </si>
  <si>
    <t>Osazení betonových prefabrikátů hmotnost přes 1000 do 5000 kg</t>
  </si>
  <si>
    <t xml:space="preserve">osazení betonového stybebnicového systému 1800x600x600 mm : </t>
  </si>
  <si>
    <t>40*(1,80*0,60*0,60)</t>
  </si>
  <si>
    <t>370*(1,80*0,60*0,60)</t>
  </si>
  <si>
    <t xml:space="preserve">osazení betonového stybebnicového systému 2400x600x600 mm : </t>
  </si>
  <si>
    <t>672*(2,40*0,60*0,60)</t>
  </si>
  <si>
    <t>900-001</t>
  </si>
  <si>
    <t>PREFA blok stavebnicový systém 1200x600x600 mm, vč.dopravy a ocelových táhel</t>
  </si>
  <si>
    <t>kus</t>
  </si>
  <si>
    <t xml:space="preserve">viz výkres č.D.1.1.113 až D.1.1.116 : </t>
  </si>
  <si>
    <t>85,00</t>
  </si>
  <si>
    <t>900-002</t>
  </si>
  <si>
    <t>PREFA blok stavebnicový systém 1800x600x600 mm, vč.dopravy a ocelových táhel</t>
  </si>
  <si>
    <t>40,00</t>
  </si>
  <si>
    <t>900-003</t>
  </si>
  <si>
    <t>PREFA blok stavebnicový systém 1800x600x600 mm, základový, vč.dopravy a ocelových táhel</t>
  </si>
  <si>
    <t>370,00</t>
  </si>
  <si>
    <t>900-004</t>
  </si>
  <si>
    <t>PREFA blok stavebnicový systém 2400x600x600 mm, vč.dopravy a ocelových táhel</t>
  </si>
  <si>
    <t>672,00</t>
  </si>
  <si>
    <t>342668111R00</t>
  </si>
  <si>
    <t>Těsnění styku příčky se stávající stěnou PU pěnou</t>
  </si>
  <si>
    <t>801-4</t>
  </si>
  <si>
    <t xml:space="preserve">Dozdívka po střešní krytinu : </t>
  </si>
  <si>
    <t xml:space="preserve">výkres č.D.1.1.116 a D.1.1.113 : </t>
  </si>
  <si>
    <t>17,70+1,294+2,595</t>
  </si>
  <si>
    <t>346275115R00</t>
  </si>
  <si>
    <t>Přizdívky a obezdívky z desek pórobetonových tloušťky 150 mm</t>
  </si>
  <si>
    <t>s pomocným lešením o výšce podlahy do 1900 mm a pro zatížení do 1,5 kPa.</t>
  </si>
  <si>
    <t>17,70*1,95</t>
  </si>
  <si>
    <t>564851111R00</t>
  </si>
  <si>
    <t>Podklad ze štěrkodrti s rozprostřením a zhutněním frakce 0-63 mm, tloušťka po zhutnění 150 mm</t>
  </si>
  <si>
    <t>822-1</t>
  </si>
  <si>
    <t xml:space="preserve">Podlaha skladu : </t>
  </si>
  <si>
    <t xml:space="preserve">výkres č.D.1.1.114 : </t>
  </si>
  <si>
    <t>(15,00+7*7,20)*17,40</t>
  </si>
  <si>
    <t>564851114R00</t>
  </si>
  <si>
    <t>Podklad ze štěrkodrti s rozprostřením a zhutněním frakce 0-63 mm, tloušťka po zhutnění 180 mm</t>
  </si>
  <si>
    <t>567122111R00</t>
  </si>
  <si>
    <t>Podklad z kameniva zpevněného cementem SC C8/10, tloušťka po zhutnění 120 mm</t>
  </si>
  <si>
    <t>bez dilatačních spár, s rozprostřením a zhutněním, ošetřením povrchu podkladu vodou</t>
  </si>
  <si>
    <t>573191111R00</t>
  </si>
  <si>
    <t>Nátěr infiltrační kationaktivní emulzí v množství 1 kg/m2</t>
  </si>
  <si>
    <t>573231126R00</t>
  </si>
  <si>
    <t>Postřik živičný spojovací bez posypu kamenivem , množství zbytkového asfaltu 0,60 kg/m2</t>
  </si>
  <si>
    <t>bez posypu kamenivem</t>
  </si>
  <si>
    <t>577112124R00</t>
  </si>
  <si>
    <t>Beton asfaltový z modifikovaného asfaltu v pruhu šířky přes 3 m, ACO 11 S , tloušťky 50 mm, plochy přes 1000 m2</t>
  </si>
  <si>
    <t>577162124R00</t>
  </si>
  <si>
    <t>Beton asfaltový s rozprostřením a zhutněním v pruhu šířky přes 3 m, ACL 16+, tloušťky 70 mm, plochy přes 1000 m2</t>
  </si>
  <si>
    <t>567-001</t>
  </si>
  <si>
    <t>D+M opatření proti vývoji reflexních trhlin do, asfaltových vrstev na stmelené podkl.vrstvě</t>
  </si>
  <si>
    <t>602011187RT6</t>
  </si>
  <si>
    <t>Omítka stěn z hotových směsí vrchní tenkovrstvá, silikonová, zatřená, tloušťka vrstvy 1,5 mm, bílá</t>
  </si>
  <si>
    <t>po jednotlivých vrstvách</t>
  </si>
  <si>
    <t>622323041R00</t>
  </si>
  <si>
    <t>Příprava podkladu penetrace, Penetrace funkce: biocidní, adhezní můstek; ředidlo: voda (disperzní)</t>
  </si>
  <si>
    <t>622481211RT8</t>
  </si>
  <si>
    <t>Vyztužení povrchových úprav vnějších stěn stěrkou s výztužnou sklotextilní tkaninou, s dodávkou sítě a stěrkového tmelu</t>
  </si>
  <si>
    <t>941941031R00</t>
  </si>
  <si>
    <t>Montáž lešení lehkého pracovního řadového s podlahami šířky od 0,80 do 1,00 m, výšky do 10 m</t>
  </si>
  <si>
    <t>800-3</t>
  </si>
  <si>
    <t>včetně kotvení</t>
  </si>
  <si>
    <t xml:space="preserve">lešení kolem objektu : </t>
  </si>
  <si>
    <t>(2*72,00+2*20,00)*6,00</t>
  </si>
  <si>
    <t>941941191R00</t>
  </si>
  <si>
    <t>Montáž lešení lehkého pracovního řadového s podlahami příplatek za každý další i započatý měsíc použití lešení  šířky šířky od 0,80 do 1,00 m a výšky do 10 m</t>
  </si>
  <si>
    <t>941941831R00</t>
  </si>
  <si>
    <t>Demontáž lešení lehkého řadového s podlahami šířky od 0,8 do 1 m, výšky do 10 m</t>
  </si>
  <si>
    <t>950-001</t>
  </si>
  <si>
    <t>D+M Hasicí přístroj práškový 6kg, 21A/113BC včetně držáku a revize</t>
  </si>
  <si>
    <t xml:space="preserve">dle PBŘ : </t>
  </si>
  <si>
    <t>5,00</t>
  </si>
  <si>
    <t>950-002</t>
  </si>
  <si>
    <t>D+M Hasicí přístroj práškový 6kg, 34A/183B/C včetně držáku a revize</t>
  </si>
  <si>
    <t>998022021R00</t>
  </si>
  <si>
    <t>Přesun hmot pro haly s nosnou konstrukcí monolitic výšky do 20 m</t>
  </si>
  <si>
    <t>přesun hmot pro haly občanské výstavby (JKSO 802), haly pro výrobu a služby (JKSO 811) s nosnou svislou konstrukcí monolitickou betonovou tyčovou nebo plošnou</t>
  </si>
  <si>
    <t>711112001RT1</t>
  </si>
  <si>
    <t>Provedení izolace proti zemní vlhkosti natěradly za studena na ploše svislé, včetně pomocného lešení o výšce podlahy do 1900 mm a pro zatížení do 1,5 kPa. nátěrem penetračním, 1x nátěr, materiál ve specifikaci</t>
  </si>
  <si>
    <t>800-711</t>
  </si>
  <si>
    <t>POL1_7</t>
  </si>
  <si>
    <t xml:space="preserve">svislá hydroizolace : </t>
  </si>
  <si>
    <t>(18,00+70,80+18,00)*1,90</t>
  </si>
  <si>
    <t>711132311R00</t>
  </si>
  <si>
    <t>Provedení izolace proti zemní vlhkosti pásy na sucho svislá,  , nopovou fólií včetně uchycovacích prvků</t>
  </si>
  <si>
    <t xml:space="preserve">svislá nopová fólie : </t>
  </si>
  <si>
    <t>711142559RT1</t>
  </si>
  <si>
    <t xml:space="preserve">Provedení izolace proti zemní vlhkosti pásy přitavením svislá, 1 vrstva, bez dodávky izolačních pásů,  </t>
  </si>
  <si>
    <t>998711102R00</t>
  </si>
  <si>
    <t>Přesun hmot pro izolace proti vodě svisle do 12 m</t>
  </si>
  <si>
    <t>POL1_1001</t>
  </si>
  <si>
    <t>50 m vodorovně měřeno od těžiště půdorysné plochy skládky do těžiště půdorysné plochy objektu</t>
  </si>
  <si>
    <t>11163230</t>
  </si>
  <si>
    <t>emulze asfaltová penetrační zpracování za studena; obsah asfaltu do 40%hm.; hustota při 20°C 1 g/cm3; bez rozpouštědel,netoxická,není požárně nebezpečná,rychleschnoucí; obsah vody a emulgátoru nad 52%hm.; bod měknutí pevné části +50°C; doba tvrdnutí 5 hod.; výtoková doba 22 s</t>
  </si>
  <si>
    <t>kg</t>
  </si>
  <si>
    <t>POL3_7</t>
  </si>
  <si>
    <t xml:space="preserve">  (18,00+70,80+18,00)*1,90</t>
  </si>
  <si>
    <t>202,92*0,30*1,10</t>
  </si>
  <si>
    <t>28323113</t>
  </si>
  <si>
    <t>fólie izolační zemní drenážní; tloušťka 1,00 mm; výška nopů 20,0 mm; plošná hmotnost 1 000 g/m2; HDPE</t>
  </si>
  <si>
    <t>202,92*1,10</t>
  </si>
  <si>
    <t>62832134</t>
  </si>
  <si>
    <t>pás izolační z oxidovaného asfaltu natavitelný; nosná vložka skelná rohož; horní strana jemný minerální posyp; spodní strana PE fólie; tl. 4,0 mm</t>
  </si>
  <si>
    <t>RTS 18/ I</t>
  </si>
  <si>
    <t>764333220R00</t>
  </si>
  <si>
    <t>Lemování z pozinkovaného plechu výroba a montáž lemování zdí  na plochých střechách včetně rohů, spojů, lišt a dilatací, rš 250 mm</t>
  </si>
  <si>
    <t>800-764</t>
  </si>
  <si>
    <t>POL1_0</t>
  </si>
  <si>
    <t xml:space="preserve">viz výpis klempířských výrobků : </t>
  </si>
  <si>
    <t xml:space="preserve">klempířský prvek 4/K1 : </t>
  </si>
  <si>
    <t>72,00</t>
  </si>
  <si>
    <t>764352203R00</t>
  </si>
  <si>
    <t>Žlaby z pozinkovaného plechu dodávka a montáž žlabů včetně háků, čel, rohů, rovných hrdel a dilatací  podokapních půlkulatých, rš 330 mm</t>
  </si>
  <si>
    <t xml:space="preserve">klempířský prvek 1/K1 : </t>
  </si>
  <si>
    <t>764359213R00</t>
  </si>
  <si>
    <t>Žlaby z pozinkovaného plechu výroba a montáž doplňků žlabů - kotlík kónický  pro trouby přes 125 do D 150 mm</t>
  </si>
  <si>
    <t>764391220R00</t>
  </si>
  <si>
    <t>Ostatní střešní prvky z pozinkovaného plechu dodávka a montáž   závětrné lišty, rš 330 mm</t>
  </si>
  <si>
    <t xml:space="preserve">klempířský prvek 3/K1 : </t>
  </si>
  <si>
    <t>71,40+2*18,70</t>
  </si>
  <si>
    <t>764454204R00</t>
  </si>
  <si>
    <t>Odpadní trouby z pozinkovaného plechu dodávka a montáž odpadní trouby z Pz plechu, kruhové včetně zděří, manžet, odboček, kolen, odskoků, výpustí vody a přechodových kusů  průměru 150 mm</t>
  </si>
  <si>
    <t xml:space="preserve">klempířský prvek 2/K1 : </t>
  </si>
  <si>
    <t>5,40+5,60+5,60+5,60+5,70</t>
  </si>
  <si>
    <t>998764102R00</t>
  </si>
  <si>
    <t>Přesun hmot pro konstrukce klempířské v objektech výšky do 12 m</t>
  </si>
  <si>
    <t>50 m vodorovně</t>
  </si>
  <si>
    <t>767137512R00</t>
  </si>
  <si>
    <t>Montáž stěn a příček z plechu Obložení stěn a příček plechem tvarovaným šroubováním</t>
  </si>
  <si>
    <t>800-767</t>
  </si>
  <si>
    <t xml:space="preserve">opláštění stěn trapézovým plechem : </t>
  </si>
  <si>
    <t xml:space="preserve">výměna převzata z výpisu oceli : </t>
  </si>
  <si>
    <t>247,00</t>
  </si>
  <si>
    <t>767392112R00</t>
  </si>
  <si>
    <t>Montáž krytiny střech plechem tvarovaným šroubováním</t>
  </si>
  <si>
    <t xml:space="preserve">krytina z trapézového plechu : </t>
  </si>
  <si>
    <t>71,40*18,65</t>
  </si>
  <si>
    <t>998767102R00</t>
  </si>
  <si>
    <t>Přesun hmot pro kovové stavební doplňk. konstrukce v objektech výšky do 12 m</t>
  </si>
  <si>
    <t>15484320</t>
  </si>
  <si>
    <t>profil ocelový trapézový 40S/160; tl. 0,63 mm; výška vlny 39,0 mm; pozinkováno, polakováno org.barvami RAL; délka 2 - 12 m; prosvětlovací provedení, antikondenzační provedení, délka pod 2m, skružování systémem soft-line</t>
  </si>
  <si>
    <t xml:space="preserve">  71,40*18,65</t>
  </si>
  <si>
    <t>1331,61*1,05</t>
  </si>
  <si>
    <t>55350641</t>
  </si>
  <si>
    <t>profil ocelový trapézový tl. 0,60 mm; výška vlny 35,0 mm; pozink, lakoplastová úprava; délka 0,5 až 12 m; krycí š. 1 025 mm; s prolisem</t>
  </si>
  <si>
    <t xml:space="preserve">  247,00</t>
  </si>
  <si>
    <t>247,00*1,05</t>
  </si>
  <si>
    <t>767-001</t>
  </si>
  <si>
    <t>D+M rolovací vrata 7000x4000 mm, specifikace dle výpisu vrat</t>
  </si>
  <si>
    <t xml:space="preserve">výkres č.D.1.1.113 : </t>
  </si>
  <si>
    <t>2,00</t>
  </si>
  <si>
    <t>783124220R00</t>
  </si>
  <si>
    <t>Nátěry ocelových konstrukcí syntetické B - ocelové konstrukce střední, jednonásobné + 2x email</t>
  </si>
  <si>
    <t>800-783</t>
  </si>
  <si>
    <t>na vzduchu schnoucí</t>
  </si>
  <si>
    <t xml:space="preserve">nátěr ocelové konstrukce : </t>
  </si>
  <si>
    <t>1016,441</t>
  </si>
  <si>
    <t>783522110R00</t>
  </si>
  <si>
    <t>Nátěry klempířských konstrukcí syntetické jednonásobné + 2x email</t>
  </si>
  <si>
    <t xml:space="preserve">nátěr klempířských prvků  : </t>
  </si>
  <si>
    <t>(71,40+2*18,70)*0,33</t>
  </si>
  <si>
    <t>70,80*0,20</t>
  </si>
  <si>
    <t>430-001</t>
  </si>
  <si>
    <t>D+M ocelová konstrukce skladu</t>
  </si>
  <si>
    <t xml:space="preserve">viz projekt statiky : </t>
  </si>
  <si>
    <t xml:space="preserve">výkres č.112 a č.113 : </t>
  </si>
  <si>
    <t xml:space="preserve">položka obsahuje dodávku, montáž, jeřábové práce apod. : </t>
  </si>
  <si>
    <t>29652,00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</si>
</sst>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horizontal="left" vertical="top" wrapText="1"/>
    </xf>
    <xf numFmtId="165" fontId="18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88xr0d+fTMi+5mQy1m7FmLWSJs1GhDdcAJL+yMDSHFFgTixtGv5qEOFhPIXhVaxZclIvSP7WoekhISMzL52Xjw==" saltValue="Cem3o191RlmBXqiK6fYPh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42</v>
      </c>
      <c r="D5" s="120" t="s">
        <v>45</v>
      </c>
      <c r="E5" s="87"/>
      <c r="F5" s="87"/>
      <c r="G5" s="87"/>
      <c r="H5" s="18" t="s">
        <v>40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34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25" t="s">
        <v>51</v>
      </c>
      <c r="H8" s="18" t="s">
        <v>40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34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4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SUMIF(F57:F74,A16,I57:I74)+SUMIF(F57:F74,"PSU",I57:I74)</f>
        <v>0</v>
      </c>
      <c r="J16" s="81"/>
    </row>
    <row r="17" spans="1:10" ht="23.25" customHeight="1" x14ac:dyDescent="0.2">
      <c r="A17" s="194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SUMIF(F57:F74,A17,I57:I74)</f>
        <v>0</v>
      </c>
      <c r="J17" s="81"/>
    </row>
    <row r="18" spans="1:10" ht="23.25" customHeight="1" x14ac:dyDescent="0.2">
      <c r="A18" s="194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SUMIF(F57:F74,A18,I57:I74)</f>
        <v>0</v>
      </c>
      <c r="J18" s="81"/>
    </row>
    <row r="19" spans="1:10" ht="23.25" customHeight="1" x14ac:dyDescent="0.2">
      <c r="A19" s="194" t="s">
        <v>109</v>
      </c>
      <c r="B19" s="37" t="s">
        <v>27</v>
      </c>
      <c r="C19" s="58"/>
      <c r="D19" s="59"/>
      <c r="E19" s="79"/>
      <c r="F19" s="80"/>
      <c r="G19" s="79"/>
      <c r="H19" s="80"/>
      <c r="I19" s="79">
        <f>SUMIF(F57:F74,A19,I57:I74)</f>
        <v>0</v>
      </c>
      <c r="J19" s="81"/>
    </row>
    <row r="20" spans="1:10" ht="23.25" customHeight="1" x14ac:dyDescent="0.2">
      <c r="A20" s="194" t="s">
        <v>110</v>
      </c>
      <c r="B20" s="37" t="s">
        <v>28</v>
      </c>
      <c r="C20" s="58"/>
      <c r="D20" s="59"/>
      <c r="E20" s="79"/>
      <c r="F20" s="80"/>
      <c r="G20" s="79"/>
      <c r="H20" s="80"/>
      <c r="I20" s="79">
        <f>SUMIF(F57:F74,A20,I57:I74)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57</v>
      </c>
      <c r="C39" s="145"/>
      <c r="D39" s="145"/>
      <c r="E39" s="145"/>
      <c r="F39" s="146">
        <f>'00 SO 00 Naklady'!AE30+'SO 11 SO 11 Pol'!AE313</f>
        <v>0</v>
      </c>
      <c r="G39" s="147">
        <f>'00 SO 00 Naklady'!AF30+'SO 11 SO 11 Pol'!AF313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58</v>
      </c>
      <c r="D40" s="151"/>
      <c r="E40" s="151"/>
      <c r="F40" s="152">
        <f>'00 SO 00 Naklady'!AE30</f>
        <v>0</v>
      </c>
      <c r="G40" s="153">
        <f>'00 SO 00 Naklady'!AF30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59</v>
      </c>
      <c r="C41" s="145" t="s">
        <v>60</v>
      </c>
      <c r="D41" s="145"/>
      <c r="E41" s="145"/>
      <c r="F41" s="156">
        <f>'00 SO 00 Naklady'!AE30</f>
        <v>0</v>
      </c>
      <c r="G41" s="148">
        <f>'00 SO 00 Naklady'!AF30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/>
      <c r="C42" s="151" t="s">
        <v>61</v>
      </c>
      <c r="D42" s="151"/>
      <c r="E42" s="151"/>
      <c r="F42" s="152"/>
      <c r="G42" s="153"/>
      <c r="H42" s="153">
        <f>(F42*SazbaDPH1/100)+(G42*SazbaDPH2/100)</f>
        <v>0</v>
      </c>
      <c r="I42" s="153"/>
      <c r="J42" s="154"/>
    </row>
    <row r="43" spans="1:10" ht="25.5" customHeight="1" x14ac:dyDescent="0.2">
      <c r="A43" s="134">
        <v>2</v>
      </c>
      <c r="B43" s="150" t="s">
        <v>62</v>
      </c>
      <c r="C43" s="151" t="s">
        <v>63</v>
      </c>
      <c r="D43" s="151"/>
      <c r="E43" s="151"/>
      <c r="F43" s="152">
        <f>'SO 11 SO 11 Pol'!AE313</f>
        <v>0</v>
      </c>
      <c r="G43" s="153">
        <f>'SO 11 SO 11 Pol'!AF313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62</v>
      </c>
      <c r="C44" s="145" t="s">
        <v>64</v>
      </c>
      <c r="D44" s="145"/>
      <c r="E44" s="145"/>
      <c r="F44" s="156">
        <f>'SO 11 SO 11 Pol'!AE313</f>
        <v>0</v>
      </c>
      <c r="G44" s="148">
        <f>'SO 11 SO 11 Pol'!AF313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/>
      <c r="B45" s="157" t="s">
        <v>65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10" x14ac:dyDescent="0.2">
      <c r="A47" t="s">
        <v>67</v>
      </c>
      <c r="B47" t="s">
        <v>68</v>
      </c>
    </row>
    <row r="48" spans="1:10" x14ac:dyDescent="0.2">
      <c r="A48" t="s">
        <v>69</v>
      </c>
      <c r="B48" t="s">
        <v>70</v>
      </c>
    </row>
    <row r="49" spans="1:10" x14ac:dyDescent="0.2">
      <c r="A49" t="s">
        <v>71</v>
      </c>
      <c r="B49" t="s">
        <v>72</v>
      </c>
    </row>
    <row r="50" spans="1:10" x14ac:dyDescent="0.2">
      <c r="A50" t="s">
        <v>69</v>
      </c>
      <c r="B50" t="s">
        <v>73</v>
      </c>
    </row>
    <row r="51" spans="1:10" x14ac:dyDescent="0.2">
      <c r="A51" t="s">
        <v>71</v>
      </c>
      <c r="B51" t="s">
        <v>74</v>
      </c>
    </row>
    <row r="54" spans="1:10" ht="15.75" x14ac:dyDescent="0.25">
      <c r="B54" s="173" t="s">
        <v>75</v>
      </c>
    </row>
    <row r="56" spans="1:10" ht="25.5" customHeight="1" x14ac:dyDescent="0.2">
      <c r="A56" s="175"/>
      <c r="B56" s="178" t="s">
        <v>17</v>
      </c>
      <c r="C56" s="178" t="s">
        <v>5</v>
      </c>
      <c r="D56" s="179"/>
      <c r="E56" s="179"/>
      <c r="F56" s="180" t="s">
        <v>76</v>
      </c>
      <c r="G56" s="180"/>
      <c r="H56" s="180"/>
      <c r="I56" s="180" t="s">
        <v>29</v>
      </c>
      <c r="J56" s="180" t="s">
        <v>0</v>
      </c>
    </row>
    <row r="57" spans="1:10" ht="36.75" customHeight="1" x14ac:dyDescent="0.2">
      <c r="A57" s="176"/>
      <c r="B57" s="181" t="s">
        <v>77</v>
      </c>
      <c r="C57" s="182" t="s">
        <v>78</v>
      </c>
      <c r="D57" s="183"/>
      <c r="E57" s="183"/>
      <c r="F57" s="190" t="s">
        <v>24</v>
      </c>
      <c r="G57" s="191"/>
      <c r="H57" s="191"/>
      <c r="I57" s="191">
        <f>'SO 11 SO 11 Pol'!G8</f>
        <v>0</v>
      </c>
      <c r="J57" s="187" t="str">
        <f>IF(I75=0,"",I57/I75*100)</f>
        <v/>
      </c>
    </row>
    <row r="58" spans="1:10" ht="36.75" customHeight="1" x14ac:dyDescent="0.2">
      <c r="A58" s="176"/>
      <c r="B58" s="181" t="s">
        <v>79</v>
      </c>
      <c r="C58" s="182" t="s">
        <v>80</v>
      </c>
      <c r="D58" s="183"/>
      <c r="E58" s="183"/>
      <c r="F58" s="190" t="s">
        <v>24</v>
      </c>
      <c r="G58" s="191"/>
      <c r="H58" s="191"/>
      <c r="I58" s="191">
        <f>'SO 11 SO 11 Pol'!G72</f>
        <v>0</v>
      </c>
      <c r="J58" s="187" t="str">
        <f>IF(I75=0,"",I58/I75*100)</f>
        <v/>
      </c>
    </row>
    <row r="59" spans="1:10" ht="36.75" customHeight="1" x14ac:dyDescent="0.2">
      <c r="A59" s="176"/>
      <c r="B59" s="181" t="s">
        <v>81</v>
      </c>
      <c r="C59" s="182" t="s">
        <v>82</v>
      </c>
      <c r="D59" s="183"/>
      <c r="E59" s="183"/>
      <c r="F59" s="190" t="s">
        <v>24</v>
      </c>
      <c r="G59" s="191"/>
      <c r="H59" s="191"/>
      <c r="I59" s="191">
        <f>'SO 11 SO 11 Pol'!G92</f>
        <v>0</v>
      </c>
      <c r="J59" s="187" t="str">
        <f>IF(I75=0,"",I59/I75*100)</f>
        <v/>
      </c>
    </row>
    <row r="60" spans="1:10" ht="36.75" customHeight="1" x14ac:dyDescent="0.2">
      <c r="A60" s="176"/>
      <c r="B60" s="181" t="s">
        <v>83</v>
      </c>
      <c r="C60" s="182" t="s">
        <v>84</v>
      </c>
      <c r="D60" s="183"/>
      <c r="E60" s="183"/>
      <c r="F60" s="190" t="s">
        <v>24</v>
      </c>
      <c r="G60" s="191"/>
      <c r="H60" s="191"/>
      <c r="I60" s="191">
        <f>'SO 11 SO 11 Pol'!G109</f>
        <v>0</v>
      </c>
      <c r="J60" s="187" t="str">
        <f>IF(I75=0,"",I60/I75*100)</f>
        <v/>
      </c>
    </row>
    <row r="61" spans="1:10" ht="36.75" customHeight="1" x14ac:dyDescent="0.2">
      <c r="A61" s="176"/>
      <c r="B61" s="181" t="s">
        <v>85</v>
      </c>
      <c r="C61" s="182" t="s">
        <v>86</v>
      </c>
      <c r="D61" s="183"/>
      <c r="E61" s="183"/>
      <c r="F61" s="190" t="s">
        <v>24</v>
      </c>
      <c r="G61" s="191"/>
      <c r="H61" s="191"/>
      <c r="I61" s="191">
        <f>'SO 11 SO 11 Pol'!G132</f>
        <v>0</v>
      </c>
      <c r="J61" s="187" t="str">
        <f>IF(I75=0,"",I61/I75*100)</f>
        <v/>
      </c>
    </row>
    <row r="62" spans="1:10" ht="36.75" customHeight="1" x14ac:dyDescent="0.2">
      <c r="A62" s="176"/>
      <c r="B62" s="181" t="s">
        <v>87</v>
      </c>
      <c r="C62" s="182" t="s">
        <v>88</v>
      </c>
      <c r="D62" s="183"/>
      <c r="E62" s="183"/>
      <c r="F62" s="190" t="s">
        <v>24</v>
      </c>
      <c r="G62" s="191"/>
      <c r="H62" s="191"/>
      <c r="I62" s="191">
        <f>'SO 11 SO 11 Pol'!G142</f>
        <v>0</v>
      </c>
      <c r="J62" s="187" t="str">
        <f>IF(I75=0,"",I62/I75*100)</f>
        <v/>
      </c>
    </row>
    <row r="63" spans="1:10" ht="36.75" customHeight="1" x14ac:dyDescent="0.2">
      <c r="A63" s="176"/>
      <c r="B63" s="181" t="s">
        <v>89</v>
      </c>
      <c r="C63" s="182" t="s">
        <v>90</v>
      </c>
      <c r="D63" s="183"/>
      <c r="E63" s="183"/>
      <c r="F63" s="190" t="s">
        <v>24</v>
      </c>
      <c r="G63" s="191"/>
      <c r="H63" s="191"/>
      <c r="I63" s="191">
        <f>'SO 11 SO 11 Pol'!G177</f>
        <v>0</v>
      </c>
      <c r="J63" s="187" t="str">
        <f>IF(I75=0,"",I63/I75*100)</f>
        <v/>
      </c>
    </row>
    <row r="64" spans="1:10" ht="36.75" customHeight="1" x14ac:dyDescent="0.2">
      <c r="A64" s="176"/>
      <c r="B64" s="181" t="s">
        <v>91</v>
      </c>
      <c r="C64" s="182" t="s">
        <v>92</v>
      </c>
      <c r="D64" s="183"/>
      <c r="E64" s="183"/>
      <c r="F64" s="190" t="s">
        <v>24</v>
      </c>
      <c r="G64" s="191"/>
      <c r="H64" s="191"/>
      <c r="I64" s="191">
        <f>'SO 11 SO 11 Pol'!G194</f>
        <v>0</v>
      </c>
      <c r="J64" s="187" t="str">
        <f>IF(I75=0,"",I64/I75*100)</f>
        <v/>
      </c>
    </row>
    <row r="65" spans="1:10" ht="36.75" customHeight="1" x14ac:dyDescent="0.2">
      <c r="A65" s="176"/>
      <c r="B65" s="181" t="s">
        <v>93</v>
      </c>
      <c r="C65" s="182" t="s">
        <v>94</v>
      </c>
      <c r="D65" s="183"/>
      <c r="E65" s="183"/>
      <c r="F65" s="190" t="s">
        <v>24</v>
      </c>
      <c r="G65" s="191"/>
      <c r="H65" s="191"/>
      <c r="I65" s="191">
        <f>'SO 11 SO 11 Pol'!G206</f>
        <v>0</v>
      </c>
      <c r="J65" s="187" t="str">
        <f>IF(I75=0,"",I65/I75*100)</f>
        <v/>
      </c>
    </row>
    <row r="66" spans="1:10" ht="36.75" customHeight="1" x14ac:dyDescent="0.2">
      <c r="A66" s="176"/>
      <c r="B66" s="181" t="s">
        <v>95</v>
      </c>
      <c r="C66" s="182" t="s">
        <v>96</v>
      </c>
      <c r="D66" s="183"/>
      <c r="E66" s="183"/>
      <c r="F66" s="190" t="s">
        <v>24</v>
      </c>
      <c r="G66" s="191"/>
      <c r="H66" s="191"/>
      <c r="I66" s="191">
        <f>'SO 11 SO 11 Pol'!G213</f>
        <v>0</v>
      </c>
      <c r="J66" s="187" t="str">
        <f>IF(I75=0,"",I66/I75*100)</f>
        <v/>
      </c>
    </row>
    <row r="67" spans="1:10" ht="36.75" customHeight="1" x14ac:dyDescent="0.2">
      <c r="A67" s="176"/>
      <c r="B67" s="181" t="s">
        <v>97</v>
      </c>
      <c r="C67" s="182" t="s">
        <v>98</v>
      </c>
      <c r="D67" s="183"/>
      <c r="E67" s="183"/>
      <c r="F67" s="190" t="s">
        <v>25</v>
      </c>
      <c r="G67" s="191"/>
      <c r="H67" s="191"/>
      <c r="I67" s="191">
        <f>'SO 11 SO 11 Pol'!G216</f>
        <v>0</v>
      </c>
      <c r="J67" s="187" t="str">
        <f>IF(I75=0,"",I67/I75*100)</f>
        <v/>
      </c>
    </row>
    <row r="68" spans="1:10" ht="36.75" customHeight="1" x14ac:dyDescent="0.2">
      <c r="A68" s="176"/>
      <c r="B68" s="181" t="s">
        <v>99</v>
      </c>
      <c r="C68" s="182" t="s">
        <v>100</v>
      </c>
      <c r="D68" s="183"/>
      <c r="E68" s="183"/>
      <c r="F68" s="190" t="s">
        <v>25</v>
      </c>
      <c r="G68" s="191"/>
      <c r="H68" s="191"/>
      <c r="I68" s="191">
        <f>'SO 11 SO 11 Pol'!G246</f>
        <v>0</v>
      </c>
      <c r="J68" s="187" t="str">
        <f>IF(I75=0,"",I68/I75*100)</f>
        <v/>
      </c>
    </row>
    <row r="69" spans="1:10" ht="36.75" customHeight="1" x14ac:dyDescent="0.2">
      <c r="A69" s="176"/>
      <c r="B69" s="181" t="s">
        <v>101</v>
      </c>
      <c r="C69" s="182" t="s">
        <v>102</v>
      </c>
      <c r="D69" s="183"/>
      <c r="E69" s="183"/>
      <c r="F69" s="190" t="s">
        <v>25</v>
      </c>
      <c r="G69" s="191"/>
      <c r="H69" s="191"/>
      <c r="I69" s="191">
        <f>'SO 11 SO 11 Pol'!G269</f>
        <v>0</v>
      </c>
      <c r="J69" s="187" t="str">
        <f>IF(I75=0,"",I69/I75*100)</f>
        <v/>
      </c>
    </row>
    <row r="70" spans="1:10" ht="36.75" customHeight="1" x14ac:dyDescent="0.2">
      <c r="A70" s="176"/>
      <c r="B70" s="181" t="s">
        <v>103</v>
      </c>
      <c r="C70" s="182" t="s">
        <v>104</v>
      </c>
      <c r="D70" s="183"/>
      <c r="E70" s="183"/>
      <c r="F70" s="190" t="s">
        <v>25</v>
      </c>
      <c r="G70" s="191"/>
      <c r="H70" s="191"/>
      <c r="I70" s="191">
        <f>'SO 11 SO 11 Pol'!G292</f>
        <v>0</v>
      </c>
      <c r="J70" s="187" t="str">
        <f>IF(I75=0,"",I70/I75*100)</f>
        <v/>
      </c>
    </row>
    <row r="71" spans="1:10" ht="36.75" customHeight="1" x14ac:dyDescent="0.2">
      <c r="A71" s="176"/>
      <c r="B71" s="181" t="s">
        <v>105</v>
      </c>
      <c r="C71" s="182" t="s">
        <v>106</v>
      </c>
      <c r="D71" s="183"/>
      <c r="E71" s="183"/>
      <c r="F71" s="190" t="s">
        <v>25</v>
      </c>
      <c r="G71" s="191"/>
      <c r="H71" s="191"/>
      <c r="I71" s="191">
        <f>'SO 11 SO 11 Pol'!G296</f>
        <v>0</v>
      </c>
      <c r="J71" s="187" t="str">
        <f>IF(I75=0,"",I71/I75*100)</f>
        <v/>
      </c>
    </row>
    <row r="72" spans="1:10" ht="36.75" customHeight="1" x14ac:dyDescent="0.2">
      <c r="A72" s="176"/>
      <c r="B72" s="181" t="s">
        <v>107</v>
      </c>
      <c r="C72" s="182" t="s">
        <v>108</v>
      </c>
      <c r="D72" s="183"/>
      <c r="E72" s="183"/>
      <c r="F72" s="190" t="s">
        <v>26</v>
      </c>
      <c r="G72" s="191"/>
      <c r="H72" s="191"/>
      <c r="I72" s="191">
        <f>'SO 11 SO 11 Pol'!G306</f>
        <v>0</v>
      </c>
      <c r="J72" s="187" t="str">
        <f>IF(I75=0,"",I72/I75*100)</f>
        <v/>
      </c>
    </row>
    <row r="73" spans="1:10" ht="36.75" customHeight="1" x14ac:dyDescent="0.2">
      <c r="A73" s="176"/>
      <c r="B73" s="181" t="s">
        <v>109</v>
      </c>
      <c r="C73" s="182" t="s">
        <v>27</v>
      </c>
      <c r="D73" s="183"/>
      <c r="E73" s="183"/>
      <c r="F73" s="190" t="s">
        <v>109</v>
      </c>
      <c r="G73" s="191"/>
      <c r="H73" s="191"/>
      <c r="I73" s="191">
        <f>'00 SO 00 Naklady'!G8</f>
        <v>0</v>
      </c>
      <c r="J73" s="187" t="str">
        <f>IF(I75=0,"",I73/I75*100)</f>
        <v/>
      </c>
    </row>
    <row r="74" spans="1:10" ht="36.75" customHeight="1" x14ac:dyDescent="0.2">
      <c r="A74" s="176"/>
      <c r="B74" s="181" t="s">
        <v>110</v>
      </c>
      <c r="C74" s="182" t="s">
        <v>28</v>
      </c>
      <c r="D74" s="183"/>
      <c r="E74" s="183"/>
      <c r="F74" s="190" t="s">
        <v>110</v>
      </c>
      <c r="G74" s="191"/>
      <c r="H74" s="191"/>
      <c r="I74" s="191">
        <f>'00 SO 00 Naklady'!G21</f>
        <v>0</v>
      </c>
      <c r="J74" s="187" t="str">
        <f>IF(I75=0,"",I74/I75*100)</f>
        <v/>
      </c>
    </row>
    <row r="75" spans="1:10" ht="25.5" customHeight="1" x14ac:dyDescent="0.2">
      <c r="A75" s="177"/>
      <c r="B75" s="184" t="s">
        <v>1</v>
      </c>
      <c r="C75" s="185"/>
      <c r="D75" s="186"/>
      <c r="E75" s="186"/>
      <c r="F75" s="192"/>
      <c r="G75" s="193"/>
      <c r="H75" s="193"/>
      <c r="I75" s="193">
        <f>SUM(I57:I74)</f>
        <v>0</v>
      </c>
      <c r="J75" s="188">
        <f>SUM(J57:J74)</f>
        <v>0</v>
      </c>
    </row>
    <row r="76" spans="1:10" x14ac:dyDescent="0.2">
      <c r="F76" s="133"/>
      <c r="G76" s="133"/>
      <c r="H76" s="133"/>
      <c r="I76" s="133"/>
      <c r="J76" s="189"/>
    </row>
    <row r="77" spans="1:10" x14ac:dyDescent="0.2">
      <c r="F77" s="133"/>
      <c r="G77" s="133"/>
      <c r="H77" s="133"/>
      <c r="I77" s="133"/>
      <c r="J77" s="189"/>
    </row>
    <row r="78" spans="1:10" x14ac:dyDescent="0.2">
      <c r="F78" s="133"/>
      <c r="G78" s="133"/>
      <c r="H78" s="133"/>
      <c r="I78" s="133"/>
      <c r="J78" s="189"/>
    </row>
  </sheetData>
  <sheetProtection algorithmName="SHA-512" hashValue="LN9LhqKCe5KLPVUi1Ng+TdKUyjR+2wWfe7Z6r7CBvQueMhy1ZXizAQxrMSQE3Jnj1kia6K8jozlotXWHU3mJsA==" saltValue="/QoY3agZICu2y/0v8jZNJ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3RoUUfkPTaOtWKpIJ320uaBtTHgfvt5r5UtJoIMF9BY1/jyUNCivUyouI3tsxDTqc5BJ3JesdBV7kt0AwJL8Xg==" saltValue="2AqQy2tDwdfcPW9U0ZJpV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1EE10-E6BE-4C82-A4E3-0138AE6C5D1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111</v>
      </c>
      <c r="B1" s="195"/>
      <c r="C1" s="195"/>
      <c r="D1" s="195"/>
      <c r="E1" s="195"/>
      <c r="F1" s="195"/>
      <c r="G1" s="195"/>
      <c r="AG1" t="s">
        <v>112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113</v>
      </c>
    </row>
    <row r="3" spans="1:60" ht="24.95" customHeight="1" x14ac:dyDescent="0.2">
      <c r="A3" s="196" t="s">
        <v>8</v>
      </c>
      <c r="B3" s="48" t="s">
        <v>114</v>
      </c>
      <c r="C3" s="199" t="s">
        <v>60</v>
      </c>
      <c r="D3" s="197"/>
      <c r="E3" s="197"/>
      <c r="F3" s="197"/>
      <c r="G3" s="198"/>
      <c r="AC3" s="174" t="s">
        <v>115</v>
      </c>
      <c r="AG3" t="s">
        <v>116</v>
      </c>
    </row>
    <row r="4" spans="1:60" ht="24.95" customHeight="1" x14ac:dyDescent="0.2">
      <c r="A4" s="200" t="s">
        <v>9</v>
      </c>
      <c r="B4" s="201" t="s">
        <v>59</v>
      </c>
      <c r="C4" s="202" t="s">
        <v>60</v>
      </c>
      <c r="D4" s="203"/>
      <c r="E4" s="203"/>
      <c r="F4" s="203"/>
      <c r="G4" s="204"/>
      <c r="AG4" t="s">
        <v>117</v>
      </c>
    </row>
    <row r="5" spans="1:60" x14ac:dyDescent="0.2">
      <c r="D5" s="10"/>
    </row>
    <row r="6" spans="1:60" ht="38.25" x14ac:dyDescent="0.2">
      <c r="A6" s="206" t="s">
        <v>118</v>
      </c>
      <c r="B6" s="208" t="s">
        <v>119</v>
      </c>
      <c r="C6" s="208" t="s">
        <v>120</v>
      </c>
      <c r="D6" s="207" t="s">
        <v>121</v>
      </c>
      <c r="E6" s="206" t="s">
        <v>122</v>
      </c>
      <c r="F6" s="205" t="s">
        <v>123</v>
      </c>
      <c r="G6" s="206" t="s">
        <v>29</v>
      </c>
      <c r="H6" s="209" t="s">
        <v>30</v>
      </c>
      <c r="I6" s="209" t="s">
        <v>124</v>
      </c>
      <c r="J6" s="209" t="s">
        <v>31</v>
      </c>
      <c r="K6" s="209" t="s">
        <v>125</v>
      </c>
      <c r="L6" s="209" t="s">
        <v>126</v>
      </c>
      <c r="M6" s="209" t="s">
        <v>127</v>
      </c>
      <c r="N6" s="209" t="s">
        <v>128</v>
      </c>
      <c r="O6" s="209" t="s">
        <v>129</v>
      </c>
      <c r="P6" s="209" t="s">
        <v>130</v>
      </c>
      <c r="Q6" s="209" t="s">
        <v>131</v>
      </c>
      <c r="R6" s="209" t="s">
        <v>132</v>
      </c>
      <c r="S6" s="209" t="s">
        <v>133</v>
      </c>
      <c r="T6" s="209" t="s">
        <v>134</v>
      </c>
      <c r="U6" s="209" t="s">
        <v>135</v>
      </c>
      <c r="V6" s="209" t="s">
        <v>136</v>
      </c>
      <c r="W6" s="209" t="s">
        <v>137</v>
      </c>
      <c r="X6" s="209" t="s">
        <v>138</v>
      </c>
      <c r="Y6" s="209" t="s">
        <v>139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140</v>
      </c>
      <c r="B8" s="225" t="s">
        <v>109</v>
      </c>
      <c r="C8" s="245" t="s">
        <v>27</v>
      </c>
      <c r="D8" s="226"/>
      <c r="E8" s="227"/>
      <c r="F8" s="228"/>
      <c r="G8" s="228">
        <f>SUMIF(AG9:AG20,"&lt;&gt;NOR",G9:G20)</f>
        <v>0</v>
      </c>
      <c r="H8" s="228"/>
      <c r="I8" s="228">
        <f>SUM(I9:I20)</f>
        <v>0</v>
      </c>
      <c r="J8" s="228"/>
      <c r="K8" s="228">
        <f>SUM(K9:K20)</f>
        <v>0</v>
      </c>
      <c r="L8" s="228"/>
      <c r="M8" s="228">
        <f>SUM(M9:M20)</f>
        <v>0</v>
      </c>
      <c r="N8" s="227"/>
      <c r="O8" s="227">
        <f>SUM(O9:O20)</f>
        <v>0</v>
      </c>
      <c r="P8" s="227"/>
      <c r="Q8" s="227">
        <f>SUM(Q9:Q20)</f>
        <v>0</v>
      </c>
      <c r="R8" s="228"/>
      <c r="S8" s="228"/>
      <c r="T8" s="229"/>
      <c r="U8" s="223"/>
      <c r="V8" s="223">
        <f>SUM(V9:V20)</f>
        <v>0</v>
      </c>
      <c r="W8" s="223"/>
      <c r="X8" s="223"/>
      <c r="Y8" s="223"/>
      <c r="AG8" t="s">
        <v>141</v>
      </c>
    </row>
    <row r="9" spans="1:60" outlineLevel="1" x14ac:dyDescent="0.2">
      <c r="A9" s="238">
        <v>1</v>
      </c>
      <c r="B9" s="239" t="s">
        <v>142</v>
      </c>
      <c r="C9" s="246" t="s">
        <v>143</v>
      </c>
      <c r="D9" s="240" t="s">
        <v>144</v>
      </c>
      <c r="E9" s="241">
        <v>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/>
      <c r="S9" s="243" t="s">
        <v>145</v>
      </c>
      <c r="T9" s="244" t="s">
        <v>146</v>
      </c>
      <c r="U9" s="220">
        <v>0</v>
      </c>
      <c r="V9" s="220">
        <f>ROUND(E9*U9,2)</f>
        <v>0</v>
      </c>
      <c r="W9" s="220"/>
      <c r="X9" s="220" t="s">
        <v>147</v>
      </c>
      <c r="Y9" s="220" t="s">
        <v>148</v>
      </c>
      <c r="Z9" s="210"/>
      <c r="AA9" s="210"/>
      <c r="AB9" s="210"/>
      <c r="AC9" s="210"/>
      <c r="AD9" s="210"/>
      <c r="AE9" s="210"/>
      <c r="AF9" s="210"/>
      <c r="AG9" s="210" t="s">
        <v>149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38">
        <v>2</v>
      </c>
      <c r="B10" s="239" t="s">
        <v>150</v>
      </c>
      <c r="C10" s="246" t="s">
        <v>151</v>
      </c>
      <c r="D10" s="240" t="s">
        <v>144</v>
      </c>
      <c r="E10" s="241">
        <v>1</v>
      </c>
      <c r="F10" s="242"/>
      <c r="G10" s="243">
        <f>ROUND(E10*F10,2)</f>
        <v>0</v>
      </c>
      <c r="H10" s="242"/>
      <c r="I10" s="243">
        <f>ROUND(E10*H10,2)</f>
        <v>0</v>
      </c>
      <c r="J10" s="242"/>
      <c r="K10" s="243">
        <f>ROUND(E10*J10,2)</f>
        <v>0</v>
      </c>
      <c r="L10" s="243">
        <v>21</v>
      </c>
      <c r="M10" s="243">
        <f>G10*(1+L10/100)</f>
        <v>0</v>
      </c>
      <c r="N10" s="241">
        <v>0</v>
      </c>
      <c r="O10" s="241">
        <f>ROUND(E10*N10,2)</f>
        <v>0</v>
      </c>
      <c r="P10" s="241">
        <v>0</v>
      </c>
      <c r="Q10" s="241">
        <f>ROUND(E10*P10,2)</f>
        <v>0</v>
      </c>
      <c r="R10" s="243"/>
      <c r="S10" s="243" t="s">
        <v>152</v>
      </c>
      <c r="T10" s="244" t="s">
        <v>146</v>
      </c>
      <c r="U10" s="220">
        <v>0</v>
      </c>
      <c r="V10" s="220">
        <f>ROUND(E10*U10,2)</f>
        <v>0</v>
      </c>
      <c r="W10" s="220"/>
      <c r="X10" s="220" t="s">
        <v>147</v>
      </c>
      <c r="Y10" s="220" t="s">
        <v>148</v>
      </c>
      <c r="Z10" s="210"/>
      <c r="AA10" s="210"/>
      <c r="AB10" s="210"/>
      <c r="AC10" s="210"/>
      <c r="AD10" s="210"/>
      <c r="AE10" s="210"/>
      <c r="AF10" s="210"/>
      <c r="AG10" s="210" t="s">
        <v>153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8">
        <v>3</v>
      </c>
      <c r="B11" s="239" t="s">
        <v>154</v>
      </c>
      <c r="C11" s="246" t="s">
        <v>155</v>
      </c>
      <c r="D11" s="240" t="s">
        <v>144</v>
      </c>
      <c r="E11" s="241">
        <v>1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3"/>
      <c r="S11" s="243" t="s">
        <v>152</v>
      </c>
      <c r="T11" s="244" t="s">
        <v>146</v>
      </c>
      <c r="U11" s="220">
        <v>0</v>
      </c>
      <c r="V11" s="220">
        <f>ROUND(E11*U11,2)</f>
        <v>0</v>
      </c>
      <c r="W11" s="220"/>
      <c r="X11" s="220" t="s">
        <v>147</v>
      </c>
      <c r="Y11" s="220" t="s">
        <v>148</v>
      </c>
      <c r="Z11" s="210"/>
      <c r="AA11" s="210"/>
      <c r="AB11" s="210"/>
      <c r="AC11" s="210"/>
      <c r="AD11" s="210"/>
      <c r="AE11" s="210"/>
      <c r="AF11" s="210"/>
      <c r="AG11" s="210" t="s">
        <v>153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8">
        <v>4</v>
      </c>
      <c r="B12" s="239" t="s">
        <v>156</v>
      </c>
      <c r="C12" s="246" t="s">
        <v>157</v>
      </c>
      <c r="D12" s="240" t="s">
        <v>144</v>
      </c>
      <c r="E12" s="241">
        <v>1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3"/>
      <c r="S12" s="243" t="s">
        <v>145</v>
      </c>
      <c r="T12" s="244" t="s">
        <v>146</v>
      </c>
      <c r="U12" s="220">
        <v>0</v>
      </c>
      <c r="V12" s="220">
        <f>ROUND(E12*U12,2)</f>
        <v>0</v>
      </c>
      <c r="W12" s="220"/>
      <c r="X12" s="220" t="s">
        <v>147</v>
      </c>
      <c r="Y12" s="220" t="s">
        <v>148</v>
      </c>
      <c r="Z12" s="210"/>
      <c r="AA12" s="210"/>
      <c r="AB12" s="210"/>
      <c r="AC12" s="210"/>
      <c r="AD12" s="210"/>
      <c r="AE12" s="210"/>
      <c r="AF12" s="210"/>
      <c r="AG12" s="210" t="s">
        <v>149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8">
        <v>5</v>
      </c>
      <c r="B13" s="239" t="s">
        <v>158</v>
      </c>
      <c r="C13" s="246" t="s">
        <v>159</v>
      </c>
      <c r="D13" s="240" t="s">
        <v>144</v>
      </c>
      <c r="E13" s="241">
        <v>1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21</v>
      </c>
      <c r="M13" s="243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3"/>
      <c r="S13" s="243" t="s">
        <v>145</v>
      </c>
      <c r="T13" s="244" t="s">
        <v>146</v>
      </c>
      <c r="U13" s="220">
        <v>0</v>
      </c>
      <c r="V13" s="220">
        <f>ROUND(E13*U13,2)</f>
        <v>0</v>
      </c>
      <c r="W13" s="220"/>
      <c r="X13" s="220" t="s">
        <v>147</v>
      </c>
      <c r="Y13" s="220" t="s">
        <v>148</v>
      </c>
      <c r="Z13" s="210"/>
      <c r="AA13" s="210"/>
      <c r="AB13" s="210"/>
      <c r="AC13" s="210"/>
      <c r="AD13" s="210"/>
      <c r="AE13" s="210"/>
      <c r="AF13" s="210"/>
      <c r="AG13" s="210" t="s">
        <v>149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8">
        <v>6</v>
      </c>
      <c r="B14" s="239" t="s">
        <v>160</v>
      </c>
      <c r="C14" s="246" t="s">
        <v>161</v>
      </c>
      <c r="D14" s="240" t="s">
        <v>144</v>
      </c>
      <c r="E14" s="241">
        <v>1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3"/>
      <c r="S14" s="243" t="s">
        <v>145</v>
      </c>
      <c r="T14" s="244" t="s">
        <v>146</v>
      </c>
      <c r="U14" s="220">
        <v>0</v>
      </c>
      <c r="V14" s="220">
        <f>ROUND(E14*U14,2)</f>
        <v>0</v>
      </c>
      <c r="W14" s="220"/>
      <c r="X14" s="220" t="s">
        <v>147</v>
      </c>
      <c r="Y14" s="220" t="s">
        <v>148</v>
      </c>
      <c r="Z14" s="210"/>
      <c r="AA14" s="210"/>
      <c r="AB14" s="210"/>
      <c r="AC14" s="210"/>
      <c r="AD14" s="210"/>
      <c r="AE14" s="210"/>
      <c r="AF14" s="210"/>
      <c r="AG14" s="210" t="s">
        <v>149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8">
        <v>7</v>
      </c>
      <c r="B15" s="239" t="s">
        <v>162</v>
      </c>
      <c r="C15" s="246" t="s">
        <v>163</v>
      </c>
      <c r="D15" s="240" t="s">
        <v>144</v>
      </c>
      <c r="E15" s="241">
        <v>1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1">
        <v>0</v>
      </c>
      <c r="O15" s="241">
        <f>ROUND(E15*N15,2)</f>
        <v>0</v>
      </c>
      <c r="P15" s="241">
        <v>0</v>
      </c>
      <c r="Q15" s="241">
        <f>ROUND(E15*P15,2)</f>
        <v>0</v>
      </c>
      <c r="R15" s="243"/>
      <c r="S15" s="243" t="s">
        <v>152</v>
      </c>
      <c r="T15" s="244" t="s">
        <v>146</v>
      </c>
      <c r="U15" s="220">
        <v>0</v>
      </c>
      <c r="V15" s="220">
        <f>ROUND(E15*U15,2)</f>
        <v>0</v>
      </c>
      <c r="W15" s="220"/>
      <c r="X15" s="220" t="s">
        <v>147</v>
      </c>
      <c r="Y15" s="220" t="s">
        <v>148</v>
      </c>
      <c r="Z15" s="210"/>
      <c r="AA15" s="210"/>
      <c r="AB15" s="210"/>
      <c r="AC15" s="210"/>
      <c r="AD15" s="210"/>
      <c r="AE15" s="210"/>
      <c r="AF15" s="210"/>
      <c r="AG15" s="210" t="s">
        <v>153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8">
        <v>8</v>
      </c>
      <c r="B16" s="239" t="s">
        <v>164</v>
      </c>
      <c r="C16" s="246" t="s">
        <v>165</v>
      </c>
      <c r="D16" s="240" t="s">
        <v>144</v>
      </c>
      <c r="E16" s="241">
        <v>1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21</v>
      </c>
      <c r="M16" s="243">
        <f>G16*(1+L16/100)</f>
        <v>0</v>
      </c>
      <c r="N16" s="241">
        <v>0</v>
      </c>
      <c r="O16" s="241">
        <f>ROUND(E16*N16,2)</f>
        <v>0</v>
      </c>
      <c r="P16" s="241">
        <v>0</v>
      </c>
      <c r="Q16" s="241">
        <f>ROUND(E16*P16,2)</f>
        <v>0</v>
      </c>
      <c r="R16" s="243"/>
      <c r="S16" s="243" t="s">
        <v>152</v>
      </c>
      <c r="T16" s="244" t="s">
        <v>146</v>
      </c>
      <c r="U16" s="220">
        <v>0</v>
      </c>
      <c r="V16" s="220">
        <f>ROUND(E16*U16,2)</f>
        <v>0</v>
      </c>
      <c r="W16" s="220"/>
      <c r="X16" s="220" t="s">
        <v>147</v>
      </c>
      <c r="Y16" s="220" t="s">
        <v>148</v>
      </c>
      <c r="Z16" s="210"/>
      <c r="AA16" s="210"/>
      <c r="AB16" s="210"/>
      <c r="AC16" s="210"/>
      <c r="AD16" s="210"/>
      <c r="AE16" s="210"/>
      <c r="AF16" s="210"/>
      <c r="AG16" s="210" t="s">
        <v>153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8">
        <v>9</v>
      </c>
      <c r="B17" s="239" t="s">
        <v>166</v>
      </c>
      <c r="C17" s="246" t="s">
        <v>167</v>
      </c>
      <c r="D17" s="240" t="s">
        <v>144</v>
      </c>
      <c r="E17" s="241">
        <v>1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3"/>
      <c r="S17" s="243" t="s">
        <v>152</v>
      </c>
      <c r="T17" s="244" t="s">
        <v>146</v>
      </c>
      <c r="U17" s="220">
        <v>0</v>
      </c>
      <c r="V17" s="220">
        <f>ROUND(E17*U17,2)</f>
        <v>0</v>
      </c>
      <c r="W17" s="220"/>
      <c r="X17" s="220" t="s">
        <v>147</v>
      </c>
      <c r="Y17" s="220" t="s">
        <v>148</v>
      </c>
      <c r="Z17" s="210"/>
      <c r="AA17" s="210"/>
      <c r="AB17" s="210"/>
      <c r="AC17" s="210"/>
      <c r="AD17" s="210"/>
      <c r="AE17" s="210"/>
      <c r="AF17" s="210"/>
      <c r="AG17" s="210" t="s">
        <v>153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1">
        <v>10</v>
      </c>
      <c r="B18" s="232" t="s">
        <v>168</v>
      </c>
      <c r="C18" s="247" t="s">
        <v>169</v>
      </c>
      <c r="D18" s="233" t="s">
        <v>144</v>
      </c>
      <c r="E18" s="234">
        <v>1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6"/>
      <c r="S18" s="236" t="s">
        <v>145</v>
      </c>
      <c r="T18" s="237" t="s">
        <v>146</v>
      </c>
      <c r="U18" s="220">
        <v>0</v>
      </c>
      <c r="V18" s="220">
        <f>ROUND(E18*U18,2)</f>
        <v>0</v>
      </c>
      <c r="W18" s="220"/>
      <c r="X18" s="220" t="s">
        <v>147</v>
      </c>
      <c r="Y18" s="220" t="s">
        <v>148</v>
      </c>
      <c r="Z18" s="210"/>
      <c r="AA18" s="210"/>
      <c r="AB18" s="210"/>
      <c r="AC18" s="210"/>
      <c r="AD18" s="210"/>
      <c r="AE18" s="210"/>
      <c r="AF18" s="210"/>
      <c r="AG18" s="210" t="s">
        <v>149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48" t="s">
        <v>170</v>
      </c>
      <c r="D19" s="221"/>
      <c r="E19" s="222"/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171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17"/>
      <c r="B20" s="218"/>
      <c r="C20" s="248" t="s">
        <v>172</v>
      </c>
      <c r="D20" s="221"/>
      <c r="E20" s="222">
        <v>1</v>
      </c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171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">
      <c r="A21" s="224" t="s">
        <v>140</v>
      </c>
      <c r="B21" s="225" t="s">
        <v>110</v>
      </c>
      <c r="C21" s="245" t="s">
        <v>28</v>
      </c>
      <c r="D21" s="226"/>
      <c r="E21" s="227"/>
      <c r="F21" s="228"/>
      <c r="G21" s="228">
        <f>SUMIF(AG22:AG28,"&lt;&gt;NOR",G22:G28)</f>
        <v>0</v>
      </c>
      <c r="H21" s="228"/>
      <c r="I21" s="228">
        <f>SUM(I22:I28)</f>
        <v>0</v>
      </c>
      <c r="J21" s="228"/>
      <c r="K21" s="228">
        <f>SUM(K22:K28)</f>
        <v>0</v>
      </c>
      <c r="L21" s="228"/>
      <c r="M21" s="228">
        <f>SUM(M22:M28)</f>
        <v>0</v>
      </c>
      <c r="N21" s="227"/>
      <c r="O21" s="227">
        <f>SUM(O22:O28)</f>
        <v>0</v>
      </c>
      <c r="P21" s="227"/>
      <c r="Q21" s="227">
        <f>SUM(Q22:Q28)</f>
        <v>0</v>
      </c>
      <c r="R21" s="228"/>
      <c r="S21" s="228"/>
      <c r="T21" s="229"/>
      <c r="U21" s="223"/>
      <c r="V21" s="223">
        <f>SUM(V22:V28)</f>
        <v>0</v>
      </c>
      <c r="W21" s="223"/>
      <c r="X21" s="223"/>
      <c r="Y21" s="223"/>
      <c r="AG21" t="s">
        <v>141</v>
      </c>
    </row>
    <row r="22" spans="1:60" outlineLevel="1" x14ac:dyDescent="0.2">
      <c r="A22" s="238">
        <v>11</v>
      </c>
      <c r="B22" s="239" t="s">
        <v>173</v>
      </c>
      <c r="C22" s="246" t="s">
        <v>174</v>
      </c>
      <c r="D22" s="240" t="s">
        <v>144</v>
      </c>
      <c r="E22" s="241">
        <v>1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1">
        <v>0</v>
      </c>
      <c r="O22" s="241">
        <f>ROUND(E22*N22,2)</f>
        <v>0</v>
      </c>
      <c r="P22" s="241">
        <v>0</v>
      </c>
      <c r="Q22" s="241">
        <f>ROUND(E22*P22,2)</f>
        <v>0</v>
      </c>
      <c r="R22" s="243"/>
      <c r="S22" s="243" t="s">
        <v>145</v>
      </c>
      <c r="T22" s="244" t="s">
        <v>146</v>
      </c>
      <c r="U22" s="220">
        <v>0</v>
      </c>
      <c r="V22" s="220">
        <f>ROUND(E22*U22,2)</f>
        <v>0</v>
      </c>
      <c r="W22" s="220"/>
      <c r="X22" s="220" t="s">
        <v>147</v>
      </c>
      <c r="Y22" s="220" t="s">
        <v>148</v>
      </c>
      <c r="Z22" s="210"/>
      <c r="AA22" s="210"/>
      <c r="AB22" s="210"/>
      <c r="AC22" s="210"/>
      <c r="AD22" s="210"/>
      <c r="AE22" s="210"/>
      <c r="AF22" s="210"/>
      <c r="AG22" s="210" t="s">
        <v>149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8">
        <v>12</v>
      </c>
      <c r="B23" s="239" t="s">
        <v>175</v>
      </c>
      <c r="C23" s="246" t="s">
        <v>176</v>
      </c>
      <c r="D23" s="240" t="s">
        <v>144</v>
      </c>
      <c r="E23" s="241">
        <v>1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3"/>
      <c r="S23" s="243" t="s">
        <v>145</v>
      </c>
      <c r="T23" s="244" t="s">
        <v>146</v>
      </c>
      <c r="U23" s="220">
        <v>0</v>
      </c>
      <c r="V23" s="220">
        <f>ROUND(E23*U23,2)</f>
        <v>0</v>
      </c>
      <c r="W23" s="220"/>
      <c r="X23" s="220" t="s">
        <v>147</v>
      </c>
      <c r="Y23" s="220" t="s">
        <v>148</v>
      </c>
      <c r="Z23" s="210"/>
      <c r="AA23" s="210"/>
      <c r="AB23" s="210"/>
      <c r="AC23" s="210"/>
      <c r="AD23" s="210"/>
      <c r="AE23" s="210"/>
      <c r="AF23" s="210"/>
      <c r="AG23" s="210" t="s">
        <v>149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38">
        <v>13</v>
      </c>
      <c r="B24" s="239" t="s">
        <v>177</v>
      </c>
      <c r="C24" s="246" t="s">
        <v>178</v>
      </c>
      <c r="D24" s="240" t="s">
        <v>144</v>
      </c>
      <c r="E24" s="241">
        <v>1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3"/>
      <c r="S24" s="243" t="s">
        <v>152</v>
      </c>
      <c r="T24" s="244" t="s">
        <v>146</v>
      </c>
      <c r="U24" s="220">
        <v>0</v>
      </c>
      <c r="V24" s="220">
        <f>ROUND(E24*U24,2)</f>
        <v>0</v>
      </c>
      <c r="W24" s="220"/>
      <c r="X24" s="220" t="s">
        <v>147</v>
      </c>
      <c r="Y24" s="220" t="s">
        <v>148</v>
      </c>
      <c r="Z24" s="210"/>
      <c r="AA24" s="210"/>
      <c r="AB24" s="210"/>
      <c r="AC24" s="210"/>
      <c r="AD24" s="210"/>
      <c r="AE24" s="210"/>
      <c r="AF24" s="210"/>
      <c r="AG24" s="210" t="s">
        <v>153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1">
        <v>14</v>
      </c>
      <c r="B25" s="232" t="s">
        <v>179</v>
      </c>
      <c r="C25" s="247" t="s">
        <v>180</v>
      </c>
      <c r="D25" s="233" t="s">
        <v>144</v>
      </c>
      <c r="E25" s="234">
        <v>1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6"/>
      <c r="S25" s="236" t="s">
        <v>152</v>
      </c>
      <c r="T25" s="237" t="s">
        <v>146</v>
      </c>
      <c r="U25" s="220">
        <v>0</v>
      </c>
      <c r="V25" s="220">
        <f>ROUND(E25*U25,2)</f>
        <v>0</v>
      </c>
      <c r="W25" s="220"/>
      <c r="X25" s="220" t="s">
        <v>147</v>
      </c>
      <c r="Y25" s="220" t="s">
        <v>148</v>
      </c>
      <c r="Z25" s="210"/>
      <c r="AA25" s="210"/>
      <c r="AB25" s="210"/>
      <c r="AC25" s="210"/>
      <c r="AD25" s="210"/>
      <c r="AE25" s="210"/>
      <c r="AF25" s="210"/>
      <c r="AG25" s="210" t="s">
        <v>153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48" t="s">
        <v>181</v>
      </c>
      <c r="D26" s="221"/>
      <c r="E26" s="222"/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171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17"/>
      <c r="B27" s="218"/>
      <c r="C27" s="248" t="s">
        <v>172</v>
      </c>
      <c r="D27" s="221"/>
      <c r="E27" s="222">
        <v>1</v>
      </c>
      <c r="F27" s="220"/>
      <c r="G27" s="22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171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1">
        <v>15</v>
      </c>
      <c r="B28" s="232" t="s">
        <v>182</v>
      </c>
      <c r="C28" s="247" t="s">
        <v>183</v>
      </c>
      <c r="D28" s="233" t="s">
        <v>144</v>
      </c>
      <c r="E28" s="234">
        <v>1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6"/>
      <c r="S28" s="236" t="s">
        <v>152</v>
      </c>
      <c r="T28" s="237" t="s">
        <v>146</v>
      </c>
      <c r="U28" s="220">
        <v>0</v>
      </c>
      <c r="V28" s="220">
        <f>ROUND(E28*U28,2)</f>
        <v>0</v>
      </c>
      <c r="W28" s="220"/>
      <c r="X28" s="220" t="s">
        <v>147</v>
      </c>
      <c r="Y28" s="220" t="s">
        <v>148</v>
      </c>
      <c r="Z28" s="210"/>
      <c r="AA28" s="210"/>
      <c r="AB28" s="210"/>
      <c r="AC28" s="210"/>
      <c r="AD28" s="210"/>
      <c r="AE28" s="210"/>
      <c r="AF28" s="210"/>
      <c r="AG28" s="210" t="s">
        <v>153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">
      <c r="A29" s="3"/>
      <c r="B29" s="4"/>
      <c r="C29" s="249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v>15</v>
      </c>
      <c r="AF29">
        <v>21</v>
      </c>
      <c r="AG29" t="s">
        <v>126</v>
      </c>
    </row>
    <row r="30" spans="1:60" x14ac:dyDescent="0.2">
      <c r="A30" s="213"/>
      <c r="B30" s="214" t="s">
        <v>29</v>
      </c>
      <c r="C30" s="250"/>
      <c r="D30" s="215"/>
      <c r="E30" s="216"/>
      <c r="F30" s="216"/>
      <c r="G30" s="230">
        <f>G8+G21</f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f>SUMIF(L7:L28,AE29,G7:G28)</f>
        <v>0</v>
      </c>
      <c r="AF30">
        <f>SUMIF(L7:L28,AF29,G7:G28)</f>
        <v>0</v>
      </c>
      <c r="AG30" t="s">
        <v>184</v>
      </c>
    </row>
    <row r="31" spans="1:60" x14ac:dyDescent="0.2">
      <c r="C31" s="251"/>
      <c r="D31" s="10"/>
      <c r="AG31" t="s">
        <v>185</v>
      </c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+jvELc+Pu8l+yAZaRjdkEyWokrbNLW5UcZlAqG5BcmeE6h0I148N88502SfqAAypgcoAIGyRCcQHgWmL7Q/duw==" saltValue="FioHOLaTcsLt2FrYhHkHXA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E0153-C0A1-432F-8BB2-A507994D37B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186</v>
      </c>
      <c r="B1" s="195"/>
      <c r="C1" s="195"/>
      <c r="D1" s="195"/>
      <c r="E1" s="195"/>
      <c r="F1" s="195"/>
      <c r="G1" s="195"/>
      <c r="AG1" t="s">
        <v>112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113</v>
      </c>
    </row>
    <row r="3" spans="1:60" ht="24.95" customHeight="1" x14ac:dyDescent="0.2">
      <c r="A3" s="196" t="s">
        <v>8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113</v>
      </c>
      <c r="AG3" t="s">
        <v>116</v>
      </c>
    </row>
    <row r="4" spans="1:60" ht="24.95" customHeight="1" x14ac:dyDescent="0.2">
      <c r="A4" s="200" t="s">
        <v>9</v>
      </c>
      <c r="B4" s="201" t="s">
        <v>62</v>
      </c>
      <c r="C4" s="202" t="s">
        <v>64</v>
      </c>
      <c r="D4" s="203"/>
      <c r="E4" s="203"/>
      <c r="F4" s="203"/>
      <c r="G4" s="204"/>
      <c r="AG4" t="s">
        <v>117</v>
      </c>
    </row>
    <row r="5" spans="1:60" x14ac:dyDescent="0.2">
      <c r="D5" s="10"/>
    </row>
    <row r="6" spans="1:60" ht="38.25" x14ac:dyDescent="0.2">
      <c r="A6" s="206" t="s">
        <v>118</v>
      </c>
      <c r="B6" s="208" t="s">
        <v>119</v>
      </c>
      <c r="C6" s="208" t="s">
        <v>120</v>
      </c>
      <c r="D6" s="207" t="s">
        <v>121</v>
      </c>
      <c r="E6" s="206" t="s">
        <v>122</v>
      </c>
      <c r="F6" s="205" t="s">
        <v>123</v>
      </c>
      <c r="G6" s="206" t="s">
        <v>29</v>
      </c>
      <c r="H6" s="209" t="s">
        <v>30</v>
      </c>
      <c r="I6" s="209" t="s">
        <v>124</v>
      </c>
      <c r="J6" s="209" t="s">
        <v>31</v>
      </c>
      <c r="K6" s="209" t="s">
        <v>125</v>
      </c>
      <c r="L6" s="209" t="s">
        <v>126</v>
      </c>
      <c r="M6" s="209" t="s">
        <v>127</v>
      </c>
      <c r="N6" s="209" t="s">
        <v>128</v>
      </c>
      <c r="O6" s="209" t="s">
        <v>129</v>
      </c>
      <c r="P6" s="209" t="s">
        <v>130</v>
      </c>
      <c r="Q6" s="209" t="s">
        <v>131</v>
      </c>
      <c r="R6" s="209" t="s">
        <v>132</v>
      </c>
      <c r="S6" s="209" t="s">
        <v>133</v>
      </c>
      <c r="T6" s="209" t="s">
        <v>134</v>
      </c>
      <c r="U6" s="209" t="s">
        <v>135</v>
      </c>
      <c r="V6" s="209" t="s">
        <v>136</v>
      </c>
      <c r="W6" s="209" t="s">
        <v>137</v>
      </c>
      <c r="X6" s="209" t="s">
        <v>138</v>
      </c>
      <c r="Y6" s="209" t="s">
        <v>139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140</v>
      </c>
      <c r="B8" s="225" t="s">
        <v>77</v>
      </c>
      <c r="C8" s="245" t="s">
        <v>78</v>
      </c>
      <c r="D8" s="226"/>
      <c r="E8" s="227"/>
      <c r="F8" s="228"/>
      <c r="G8" s="228">
        <f>SUMIF(AG9:AG71,"&lt;&gt;NOR",G9:G71)</f>
        <v>0</v>
      </c>
      <c r="H8" s="228"/>
      <c r="I8" s="228">
        <f>SUM(I9:I71)</f>
        <v>0</v>
      </c>
      <c r="J8" s="228"/>
      <c r="K8" s="228">
        <f>SUM(K9:K71)</f>
        <v>0</v>
      </c>
      <c r="L8" s="228"/>
      <c r="M8" s="228">
        <f>SUM(M9:M71)</f>
        <v>0</v>
      </c>
      <c r="N8" s="227"/>
      <c r="O8" s="227">
        <f>SUM(O9:O71)</f>
        <v>0</v>
      </c>
      <c r="P8" s="227"/>
      <c r="Q8" s="227">
        <f>SUM(Q9:Q71)</f>
        <v>0</v>
      </c>
      <c r="R8" s="228"/>
      <c r="S8" s="228"/>
      <c r="T8" s="229"/>
      <c r="U8" s="223"/>
      <c r="V8" s="223">
        <f>SUM(V9:V71)</f>
        <v>2034.12</v>
      </c>
      <c r="W8" s="223"/>
      <c r="X8" s="223"/>
      <c r="Y8" s="223"/>
      <c r="AG8" t="s">
        <v>141</v>
      </c>
    </row>
    <row r="9" spans="1:60" outlineLevel="1" x14ac:dyDescent="0.2">
      <c r="A9" s="231">
        <v>1</v>
      </c>
      <c r="B9" s="232" t="s">
        <v>187</v>
      </c>
      <c r="C9" s="247" t="s">
        <v>188</v>
      </c>
      <c r="D9" s="233" t="s">
        <v>189</v>
      </c>
      <c r="E9" s="234">
        <v>1683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 t="s">
        <v>190</v>
      </c>
      <c r="S9" s="236" t="s">
        <v>152</v>
      </c>
      <c r="T9" s="237" t="s">
        <v>191</v>
      </c>
      <c r="U9" s="220">
        <v>0.11700000000000001</v>
      </c>
      <c r="V9" s="220">
        <f>ROUND(E9*U9,2)</f>
        <v>196.91</v>
      </c>
      <c r="W9" s="220"/>
      <c r="X9" s="220" t="s">
        <v>192</v>
      </c>
      <c r="Y9" s="220" t="s">
        <v>148</v>
      </c>
      <c r="Z9" s="210"/>
      <c r="AA9" s="210"/>
      <c r="AB9" s="210"/>
      <c r="AC9" s="210"/>
      <c r="AD9" s="210"/>
      <c r="AE9" s="210"/>
      <c r="AF9" s="210"/>
      <c r="AG9" s="210" t="s">
        <v>193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56" t="s">
        <v>194</v>
      </c>
      <c r="D10" s="254"/>
      <c r="E10" s="254"/>
      <c r="F10" s="254"/>
      <c r="G10" s="254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195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17"/>
      <c r="B11" s="218"/>
      <c r="C11" s="248" t="s">
        <v>196</v>
      </c>
      <c r="D11" s="221"/>
      <c r="E11" s="222"/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171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8" t="s">
        <v>197</v>
      </c>
      <c r="D12" s="221"/>
      <c r="E12" s="222">
        <v>1683</v>
      </c>
      <c r="F12" s="220"/>
      <c r="G12" s="22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171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1">
        <v>2</v>
      </c>
      <c r="B13" s="232" t="s">
        <v>198</v>
      </c>
      <c r="C13" s="247" t="s">
        <v>199</v>
      </c>
      <c r="D13" s="233" t="s">
        <v>189</v>
      </c>
      <c r="E13" s="234">
        <v>726.03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6" t="s">
        <v>190</v>
      </c>
      <c r="S13" s="236" t="s">
        <v>152</v>
      </c>
      <c r="T13" s="237" t="s">
        <v>191</v>
      </c>
      <c r="U13" s="220">
        <v>0.17</v>
      </c>
      <c r="V13" s="220">
        <f>ROUND(E13*U13,2)</f>
        <v>123.43</v>
      </c>
      <c r="W13" s="220"/>
      <c r="X13" s="220" t="s">
        <v>192</v>
      </c>
      <c r="Y13" s="220" t="s">
        <v>148</v>
      </c>
      <c r="Z13" s="210"/>
      <c r="AA13" s="210"/>
      <c r="AB13" s="210"/>
      <c r="AC13" s="210"/>
      <c r="AD13" s="210"/>
      <c r="AE13" s="210"/>
      <c r="AF13" s="210"/>
      <c r="AG13" s="210" t="s">
        <v>193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33.75" outlineLevel="2" x14ac:dyDescent="0.2">
      <c r="A14" s="217"/>
      <c r="B14" s="218"/>
      <c r="C14" s="256" t="s">
        <v>200</v>
      </c>
      <c r="D14" s="254"/>
      <c r="E14" s="254"/>
      <c r="F14" s="254"/>
      <c r="G14" s="254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195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55" t="str">
        <f>C14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4" s="210"/>
      <c r="BC14" s="210"/>
      <c r="BD14" s="210"/>
      <c r="BE14" s="210"/>
      <c r="BF14" s="210"/>
      <c r="BG14" s="210"/>
      <c r="BH14" s="210"/>
    </row>
    <row r="15" spans="1:60" outlineLevel="2" x14ac:dyDescent="0.2">
      <c r="A15" s="217"/>
      <c r="B15" s="218"/>
      <c r="C15" s="248" t="s">
        <v>201</v>
      </c>
      <c r="D15" s="221"/>
      <c r="E15" s="222"/>
      <c r="F15" s="220"/>
      <c r="G15" s="22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171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3" x14ac:dyDescent="0.2">
      <c r="A16" s="217"/>
      <c r="B16" s="218"/>
      <c r="C16" s="248" t="s">
        <v>202</v>
      </c>
      <c r="D16" s="221"/>
      <c r="E16" s="222">
        <v>306.94</v>
      </c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171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17"/>
      <c r="B17" s="218"/>
      <c r="C17" s="248" t="s">
        <v>203</v>
      </c>
      <c r="D17" s="221"/>
      <c r="E17" s="222">
        <v>180.96</v>
      </c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171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48" t="s">
        <v>204</v>
      </c>
      <c r="D18" s="221"/>
      <c r="E18" s="222">
        <v>171.99</v>
      </c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171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48" t="s">
        <v>205</v>
      </c>
      <c r="D19" s="221"/>
      <c r="E19" s="222">
        <v>66.14</v>
      </c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171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31">
        <v>3</v>
      </c>
      <c r="B20" s="232" t="s">
        <v>206</v>
      </c>
      <c r="C20" s="247" t="s">
        <v>207</v>
      </c>
      <c r="D20" s="233" t="s">
        <v>189</v>
      </c>
      <c r="E20" s="234">
        <v>1.8</v>
      </c>
      <c r="F20" s="235"/>
      <c r="G20" s="236">
        <f>ROUND(E20*F20,2)</f>
        <v>0</v>
      </c>
      <c r="H20" s="235"/>
      <c r="I20" s="236">
        <f>ROUND(E20*H20,2)</f>
        <v>0</v>
      </c>
      <c r="J20" s="235"/>
      <c r="K20" s="236">
        <f>ROUND(E20*J20,2)</f>
        <v>0</v>
      </c>
      <c r="L20" s="236">
        <v>21</v>
      </c>
      <c r="M20" s="236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6" t="s">
        <v>190</v>
      </c>
      <c r="S20" s="236" t="s">
        <v>152</v>
      </c>
      <c r="T20" s="237" t="s">
        <v>191</v>
      </c>
      <c r="U20" s="220">
        <v>0.36499999999999999</v>
      </c>
      <c r="V20" s="220">
        <f>ROUND(E20*U20,2)</f>
        <v>0.66</v>
      </c>
      <c r="W20" s="220"/>
      <c r="X20" s="220" t="s">
        <v>192</v>
      </c>
      <c r="Y20" s="220" t="s">
        <v>148</v>
      </c>
      <c r="Z20" s="210"/>
      <c r="AA20" s="210"/>
      <c r="AB20" s="210"/>
      <c r="AC20" s="210"/>
      <c r="AD20" s="210"/>
      <c r="AE20" s="210"/>
      <c r="AF20" s="210"/>
      <c r="AG20" s="210" t="s">
        <v>193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2" x14ac:dyDescent="0.2">
      <c r="A21" s="217"/>
      <c r="B21" s="218"/>
      <c r="C21" s="256" t="s">
        <v>208</v>
      </c>
      <c r="D21" s="254"/>
      <c r="E21" s="254"/>
      <c r="F21" s="254"/>
      <c r="G21" s="254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195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55" t="str">
        <f>C21</f>
        <v>zapažených i nezapažených s urovnáním dna do předepsaného profilu a spádu, s přehozením výkopku na přilehlém terénu na vzdálenost do 3 m od podélné osy rýhy nebo s naložením výkopku na dopravní prostředek.</v>
      </c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48" t="s">
        <v>209</v>
      </c>
      <c r="D22" s="221"/>
      <c r="E22" s="222"/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171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48" t="s">
        <v>210</v>
      </c>
      <c r="D23" s="221"/>
      <c r="E23" s="222">
        <v>1.8</v>
      </c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171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31">
        <v>4</v>
      </c>
      <c r="B24" s="232" t="s">
        <v>211</v>
      </c>
      <c r="C24" s="247" t="s">
        <v>212</v>
      </c>
      <c r="D24" s="233" t="s">
        <v>189</v>
      </c>
      <c r="E24" s="234">
        <v>2410.83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6" t="s">
        <v>190</v>
      </c>
      <c r="S24" s="236" t="s">
        <v>152</v>
      </c>
      <c r="T24" s="237" t="s">
        <v>191</v>
      </c>
      <c r="U24" s="220">
        <v>0.34499999999999997</v>
      </c>
      <c r="V24" s="220">
        <f>ROUND(E24*U24,2)</f>
        <v>831.74</v>
      </c>
      <c r="W24" s="220"/>
      <c r="X24" s="220" t="s">
        <v>192</v>
      </c>
      <c r="Y24" s="220" t="s">
        <v>148</v>
      </c>
      <c r="Z24" s="210"/>
      <c r="AA24" s="210"/>
      <c r="AB24" s="210"/>
      <c r="AC24" s="210"/>
      <c r="AD24" s="210"/>
      <c r="AE24" s="210"/>
      <c r="AF24" s="210"/>
      <c r="AG24" s="210" t="s">
        <v>193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56" t="s">
        <v>213</v>
      </c>
      <c r="D25" s="254"/>
      <c r="E25" s="254"/>
      <c r="F25" s="254"/>
      <c r="G25" s="254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195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55" t="str">
        <f>C25</f>
        <v>bez naložení do dopravní nádoby, ale s vyprázdněním dopravní nádoby na hromadu nebo na dopravní prostředek,</v>
      </c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48" t="s">
        <v>196</v>
      </c>
      <c r="D26" s="221"/>
      <c r="E26" s="222"/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171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17"/>
      <c r="B27" s="218"/>
      <c r="C27" s="248" t="s">
        <v>197</v>
      </c>
      <c r="D27" s="221"/>
      <c r="E27" s="222">
        <v>1683</v>
      </c>
      <c r="F27" s="220"/>
      <c r="G27" s="22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171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17"/>
      <c r="B28" s="218"/>
      <c r="C28" s="248" t="s">
        <v>201</v>
      </c>
      <c r="D28" s="221"/>
      <c r="E28" s="222"/>
      <c r="F28" s="220"/>
      <c r="G28" s="22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171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17"/>
      <c r="B29" s="218"/>
      <c r="C29" s="248" t="s">
        <v>202</v>
      </c>
      <c r="D29" s="221"/>
      <c r="E29" s="222">
        <v>306.94</v>
      </c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171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48" t="s">
        <v>203</v>
      </c>
      <c r="D30" s="221"/>
      <c r="E30" s="222">
        <v>180.96</v>
      </c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171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17"/>
      <c r="B31" s="218"/>
      <c r="C31" s="248" t="s">
        <v>204</v>
      </c>
      <c r="D31" s="221"/>
      <c r="E31" s="222">
        <v>171.99</v>
      </c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171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17"/>
      <c r="B32" s="218"/>
      <c r="C32" s="248" t="s">
        <v>205</v>
      </c>
      <c r="D32" s="221"/>
      <c r="E32" s="222">
        <v>66.14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171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17"/>
      <c r="B33" s="218"/>
      <c r="C33" s="248" t="s">
        <v>209</v>
      </c>
      <c r="D33" s="221"/>
      <c r="E33" s="222"/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171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48" t="s">
        <v>210</v>
      </c>
      <c r="D34" s="221"/>
      <c r="E34" s="222">
        <v>1.8</v>
      </c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171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1" x14ac:dyDescent="0.2">
      <c r="A35" s="231">
        <v>5</v>
      </c>
      <c r="B35" s="232" t="s">
        <v>214</v>
      </c>
      <c r="C35" s="247" t="s">
        <v>215</v>
      </c>
      <c r="D35" s="233" t="s">
        <v>189</v>
      </c>
      <c r="E35" s="234">
        <v>1829.4839999999999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21</v>
      </c>
      <c r="M35" s="236">
        <f>G35*(1+L35/100)</f>
        <v>0</v>
      </c>
      <c r="N35" s="234">
        <v>0</v>
      </c>
      <c r="O35" s="234">
        <f>ROUND(E35*N35,2)</f>
        <v>0</v>
      </c>
      <c r="P35" s="234">
        <v>0</v>
      </c>
      <c r="Q35" s="234">
        <f>ROUND(E35*P35,2)</f>
        <v>0</v>
      </c>
      <c r="R35" s="236" t="s">
        <v>190</v>
      </c>
      <c r="S35" s="236" t="s">
        <v>152</v>
      </c>
      <c r="T35" s="237" t="s">
        <v>191</v>
      </c>
      <c r="U35" s="220">
        <v>1.0999999999999999E-2</v>
      </c>
      <c r="V35" s="220">
        <f>ROUND(E35*U35,2)</f>
        <v>20.12</v>
      </c>
      <c r="W35" s="220"/>
      <c r="X35" s="220" t="s">
        <v>192</v>
      </c>
      <c r="Y35" s="220" t="s">
        <v>148</v>
      </c>
      <c r="Z35" s="210"/>
      <c r="AA35" s="210"/>
      <c r="AB35" s="210"/>
      <c r="AC35" s="210"/>
      <c r="AD35" s="210"/>
      <c r="AE35" s="210"/>
      <c r="AF35" s="210"/>
      <c r="AG35" s="210" t="s">
        <v>193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2">
      <c r="A36" s="217"/>
      <c r="B36" s="218"/>
      <c r="C36" s="256" t="s">
        <v>216</v>
      </c>
      <c r="D36" s="254"/>
      <c r="E36" s="254"/>
      <c r="F36" s="254"/>
      <c r="G36" s="254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195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17"/>
      <c r="B37" s="218"/>
      <c r="C37" s="248" t="s">
        <v>217</v>
      </c>
      <c r="D37" s="221"/>
      <c r="E37" s="222"/>
      <c r="F37" s="220"/>
      <c r="G37" s="22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171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17"/>
      <c r="B38" s="218"/>
      <c r="C38" s="248" t="s">
        <v>218</v>
      </c>
      <c r="D38" s="221"/>
      <c r="E38" s="222">
        <v>1829.48</v>
      </c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171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22.5" outlineLevel="1" x14ac:dyDescent="0.2">
      <c r="A39" s="231">
        <v>6</v>
      </c>
      <c r="B39" s="232" t="s">
        <v>219</v>
      </c>
      <c r="C39" s="247" t="s">
        <v>220</v>
      </c>
      <c r="D39" s="233" t="s">
        <v>189</v>
      </c>
      <c r="E39" s="234">
        <v>18294.84</v>
      </c>
      <c r="F39" s="235"/>
      <c r="G39" s="236">
        <f>ROUND(E39*F39,2)</f>
        <v>0</v>
      </c>
      <c r="H39" s="235"/>
      <c r="I39" s="236">
        <f>ROUND(E39*H39,2)</f>
        <v>0</v>
      </c>
      <c r="J39" s="235"/>
      <c r="K39" s="236">
        <f>ROUND(E39*J39,2)</f>
        <v>0</v>
      </c>
      <c r="L39" s="236">
        <v>21</v>
      </c>
      <c r="M39" s="236">
        <f>G39*(1+L39/100)</f>
        <v>0</v>
      </c>
      <c r="N39" s="234">
        <v>0</v>
      </c>
      <c r="O39" s="234">
        <f>ROUND(E39*N39,2)</f>
        <v>0</v>
      </c>
      <c r="P39" s="234">
        <v>0</v>
      </c>
      <c r="Q39" s="234">
        <f>ROUND(E39*P39,2)</f>
        <v>0</v>
      </c>
      <c r="R39" s="236" t="s">
        <v>190</v>
      </c>
      <c r="S39" s="236" t="s">
        <v>152</v>
      </c>
      <c r="T39" s="237" t="s">
        <v>191</v>
      </c>
      <c r="U39" s="220">
        <v>0</v>
      </c>
      <c r="V39" s="220">
        <f>ROUND(E39*U39,2)</f>
        <v>0</v>
      </c>
      <c r="W39" s="220"/>
      <c r="X39" s="220" t="s">
        <v>192</v>
      </c>
      <c r="Y39" s="220" t="s">
        <v>148</v>
      </c>
      <c r="Z39" s="210"/>
      <c r="AA39" s="210"/>
      <c r="AB39" s="210"/>
      <c r="AC39" s="210"/>
      <c r="AD39" s="210"/>
      <c r="AE39" s="210"/>
      <c r="AF39" s="210"/>
      <c r="AG39" s="210" t="s">
        <v>193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56" t="s">
        <v>216</v>
      </c>
      <c r="D40" s="254"/>
      <c r="E40" s="254"/>
      <c r="F40" s="254"/>
      <c r="G40" s="254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195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17"/>
      <c r="B41" s="218"/>
      <c r="C41" s="248" t="s">
        <v>217</v>
      </c>
      <c r="D41" s="221"/>
      <c r="E41" s="222"/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171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17"/>
      <c r="B42" s="218"/>
      <c r="C42" s="257" t="s">
        <v>221</v>
      </c>
      <c r="D42" s="252"/>
      <c r="E42" s="253"/>
      <c r="F42" s="220"/>
      <c r="G42" s="22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171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17"/>
      <c r="B43" s="218"/>
      <c r="C43" s="258" t="s">
        <v>222</v>
      </c>
      <c r="D43" s="252"/>
      <c r="E43" s="253">
        <v>1829.48</v>
      </c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171</v>
      </c>
      <c r="AH43" s="210">
        <v>2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57" t="s">
        <v>223</v>
      </c>
      <c r="D44" s="252"/>
      <c r="E44" s="253"/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171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3" x14ac:dyDescent="0.2">
      <c r="A45" s="217"/>
      <c r="B45" s="218"/>
      <c r="C45" s="248" t="s">
        <v>224</v>
      </c>
      <c r="D45" s="221"/>
      <c r="E45" s="222">
        <v>18294.84</v>
      </c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171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22.5" outlineLevel="1" x14ac:dyDescent="0.2">
      <c r="A46" s="231">
        <v>7</v>
      </c>
      <c r="B46" s="232" t="s">
        <v>225</v>
      </c>
      <c r="C46" s="247" t="s">
        <v>226</v>
      </c>
      <c r="D46" s="233" t="s">
        <v>189</v>
      </c>
      <c r="E46" s="234">
        <v>1829.4839999999999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6" t="s">
        <v>190</v>
      </c>
      <c r="S46" s="236" t="s">
        <v>152</v>
      </c>
      <c r="T46" s="237" t="s">
        <v>191</v>
      </c>
      <c r="U46" s="220">
        <v>5.2999999999999999E-2</v>
      </c>
      <c r="V46" s="220">
        <f>ROUND(E46*U46,2)</f>
        <v>96.96</v>
      </c>
      <c r="W46" s="220"/>
      <c r="X46" s="220" t="s">
        <v>192</v>
      </c>
      <c r="Y46" s="220" t="s">
        <v>148</v>
      </c>
      <c r="Z46" s="210"/>
      <c r="AA46" s="210"/>
      <c r="AB46" s="210"/>
      <c r="AC46" s="210"/>
      <c r="AD46" s="210"/>
      <c r="AE46" s="210"/>
      <c r="AF46" s="210"/>
      <c r="AG46" s="210" t="s">
        <v>193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48" t="s">
        <v>217</v>
      </c>
      <c r="D47" s="221"/>
      <c r="E47" s="222"/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171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2">
      <c r="A48" s="217"/>
      <c r="B48" s="218"/>
      <c r="C48" s="248" t="s">
        <v>218</v>
      </c>
      <c r="D48" s="221"/>
      <c r="E48" s="222">
        <v>1829.48</v>
      </c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171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22.5" outlineLevel="1" x14ac:dyDescent="0.2">
      <c r="A49" s="231">
        <v>8</v>
      </c>
      <c r="B49" s="232" t="s">
        <v>227</v>
      </c>
      <c r="C49" s="247" t="s">
        <v>228</v>
      </c>
      <c r="D49" s="233" t="s">
        <v>189</v>
      </c>
      <c r="E49" s="234">
        <v>1829.4839999999999</v>
      </c>
      <c r="F49" s="235"/>
      <c r="G49" s="236">
        <f>ROUND(E49*F49,2)</f>
        <v>0</v>
      </c>
      <c r="H49" s="235"/>
      <c r="I49" s="236">
        <f>ROUND(E49*H49,2)</f>
        <v>0</v>
      </c>
      <c r="J49" s="235"/>
      <c r="K49" s="236">
        <f>ROUND(E49*J49,2)</f>
        <v>0</v>
      </c>
      <c r="L49" s="236">
        <v>21</v>
      </c>
      <c r="M49" s="236">
        <f>G49*(1+L49/100)</f>
        <v>0</v>
      </c>
      <c r="N49" s="234">
        <v>0</v>
      </c>
      <c r="O49" s="234">
        <f>ROUND(E49*N49,2)</f>
        <v>0</v>
      </c>
      <c r="P49" s="234">
        <v>0</v>
      </c>
      <c r="Q49" s="234">
        <f>ROUND(E49*P49,2)</f>
        <v>0</v>
      </c>
      <c r="R49" s="236" t="s">
        <v>190</v>
      </c>
      <c r="S49" s="236" t="s">
        <v>152</v>
      </c>
      <c r="T49" s="237" t="s">
        <v>191</v>
      </c>
      <c r="U49" s="220">
        <v>8.9999999999999993E-3</v>
      </c>
      <c r="V49" s="220">
        <f>ROUND(E49*U49,2)</f>
        <v>16.47</v>
      </c>
      <c r="W49" s="220"/>
      <c r="X49" s="220" t="s">
        <v>192</v>
      </c>
      <c r="Y49" s="220" t="s">
        <v>148</v>
      </c>
      <c r="Z49" s="210"/>
      <c r="AA49" s="210"/>
      <c r="AB49" s="210"/>
      <c r="AC49" s="210"/>
      <c r="AD49" s="210"/>
      <c r="AE49" s="210"/>
      <c r="AF49" s="210"/>
      <c r="AG49" s="210" t="s">
        <v>193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17"/>
      <c r="B50" s="218"/>
      <c r="C50" s="248" t="s">
        <v>217</v>
      </c>
      <c r="D50" s="221"/>
      <c r="E50" s="222"/>
      <c r="F50" s="220"/>
      <c r="G50" s="220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171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2">
      <c r="A51" s="217"/>
      <c r="B51" s="218"/>
      <c r="C51" s="248" t="s">
        <v>218</v>
      </c>
      <c r="D51" s="221"/>
      <c r="E51" s="222">
        <v>1829.48</v>
      </c>
      <c r="F51" s="220"/>
      <c r="G51" s="220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20"/>
      <c r="Z51" s="210"/>
      <c r="AA51" s="210"/>
      <c r="AB51" s="210"/>
      <c r="AC51" s="210"/>
      <c r="AD51" s="210"/>
      <c r="AE51" s="210"/>
      <c r="AF51" s="210"/>
      <c r="AG51" s="210" t="s">
        <v>171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22.5" outlineLevel="1" x14ac:dyDescent="0.2">
      <c r="A52" s="231">
        <v>9</v>
      </c>
      <c r="B52" s="232" t="s">
        <v>229</v>
      </c>
      <c r="C52" s="247" t="s">
        <v>230</v>
      </c>
      <c r="D52" s="233" t="s">
        <v>189</v>
      </c>
      <c r="E52" s="234">
        <v>581.346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4">
        <v>0</v>
      </c>
      <c r="O52" s="234">
        <f>ROUND(E52*N52,2)</f>
        <v>0</v>
      </c>
      <c r="P52" s="234">
        <v>0</v>
      </c>
      <c r="Q52" s="234">
        <f>ROUND(E52*P52,2)</f>
        <v>0</v>
      </c>
      <c r="R52" s="236" t="s">
        <v>190</v>
      </c>
      <c r="S52" s="236" t="s">
        <v>152</v>
      </c>
      <c r="T52" s="237" t="s">
        <v>191</v>
      </c>
      <c r="U52" s="220">
        <v>1.2390000000000001</v>
      </c>
      <c r="V52" s="220">
        <f>ROUND(E52*U52,2)</f>
        <v>720.29</v>
      </c>
      <c r="W52" s="220"/>
      <c r="X52" s="220" t="s">
        <v>192</v>
      </c>
      <c r="Y52" s="220" t="s">
        <v>148</v>
      </c>
      <c r="Z52" s="210"/>
      <c r="AA52" s="210"/>
      <c r="AB52" s="210"/>
      <c r="AC52" s="210"/>
      <c r="AD52" s="210"/>
      <c r="AE52" s="210"/>
      <c r="AF52" s="210"/>
      <c r="AG52" s="210" t="s">
        <v>193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">
      <c r="A53" s="217"/>
      <c r="B53" s="218"/>
      <c r="C53" s="256" t="s">
        <v>231</v>
      </c>
      <c r="D53" s="254"/>
      <c r="E53" s="254"/>
      <c r="F53" s="254"/>
      <c r="G53" s="254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195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">
      <c r="A54" s="217"/>
      <c r="B54" s="218"/>
      <c r="C54" s="248" t="s">
        <v>232</v>
      </c>
      <c r="D54" s="221"/>
      <c r="E54" s="222"/>
      <c r="F54" s="220"/>
      <c r="G54" s="22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171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17"/>
      <c r="B55" s="218"/>
      <c r="C55" s="248" t="s">
        <v>202</v>
      </c>
      <c r="D55" s="221"/>
      <c r="E55" s="222">
        <v>306.94</v>
      </c>
      <c r="F55" s="220"/>
      <c r="G55" s="22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171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17"/>
      <c r="B56" s="218"/>
      <c r="C56" s="248" t="s">
        <v>203</v>
      </c>
      <c r="D56" s="221"/>
      <c r="E56" s="222">
        <v>180.96</v>
      </c>
      <c r="F56" s="220"/>
      <c r="G56" s="22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171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17"/>
      <c r="B57" s="218"/>
      <c r="C57" s="248" t="s">
        <v>204</v>
      </c>
      <c r="D57" s="221"/>
      <c r="E57" s="222">
        <v>171.99</v>
      </c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171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17"/>
      <c r="B58" s="218"/>
      <c r="C58" s="248" t="s">
        <v>205</v>
      </c>
      <c r="D58" s="221"/>
      <c r="E58" s="222">
        <v>66.14</v>
      </c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171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17"/>
      <c r="B59" s="218"/>
      <c r="C59" s="248" t="s">
        <v>233</v>
      </c>
      <c r="D59" s="221"/>
      <c r="E59" s="222"/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171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17"/>
      <c r="B60" s="218"/>
      <c r="C60" s="248" t="s">
        <v>234</v>
      </c>
      <c r="D60" s="221"/>
      <c r="E60" s="222">
        <v>-91.22</v>
      </c>
      <c r="F60" s="220"/>
      <c r="G60" s="220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171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17"/>
      <c r="B61" s="218"/>
      <c r="C61" s="248" t="s">
        <v>235</v>
      </c>
      <c r="D61" s="221"/>
      <c r="E61" s="222">
        <v>-53.46</v>
      </c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171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31">
        <v>10</v>
      </c>
      <c r="B62" s="232" t="s">
        <v>236</v>
      </c>
      <c r="C62" s="247" t="s">
        <v>237</v>
      </c>
      <c r="D62" s="233" t="s">
        <v>238</v>
      </c>
      <c r="E62" s="234">
        <v>1530</v>
      </c>
      <c r="F62" s="235"/>
      <c r="G62" s="236">
        <f>ROUND(E62*F62,2)</f>
        <v>0</v>
      </c>
      <c r="H62" s="235"/>
      <c r="I62" s="236">
        <f>ROUND(E62*H62,2)</f>
        <v>0</v>
      </c>
      <c r="J62" s="235"/>
      <c r="K62" s="236">
        <f>ROUND(E62*J62,2)</f>
        <v>0</v>
      </c>
      <c r="L62" s="236">
        <v>21</v>
      </c>
      <c r="M62" s="236">
        <f>G62*(1+L62/100)</f>
        <v>0</v>
      </c>
      <c r="N62" s="234">
        <v>0</v>
      </c>
      <c r="O62" s="234">
        <f>ROUND(E62*N62,2)</f>
        <v>0</v>
      </c>
      <c r="P62" s="234">
        <v>0</v>
      </c>
      <c r="Q62" s="234">
        <f>ROUND(E62*P62,2)</f>
        <v>0</v>
      </c>
      <c r="R62" s="236" t="s">
        <v>190</v>
      </c>
      <c r="S62" s="236" t="s">
        <v>152</v>
      </c>
      <c r="T62" s="237" t="s">
        <v>191</v>
      </c>
      <c r="U62" s="220">
        <v>1.7999999999999999E-2</v>
      </c>
      <c r="V62" s="220">
        <f>ROUND(E62*U62,2)</f>
        <v>27.54</v>
      </c>
      <c r="W62" s="220"/>
      <c r="X62" s="220" t="s">
        <v>192</v>
      </c>
      <c r="Y62" s="220" t="s">
        <v>148</v>
      </c>
      <c r="Z62" s="210"/>
      <c r="AA62" s="210"/>
      <c r="AB62" s="210"/>
      <c r="AC62" s="210"/>
      <c r="AD62" s="210"/>
      <c r="AE62" s="210"/>
      <c r="AF62" s="210"/>
      <c r="AG62" s="210" t="s">
        <v>193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17"/>
      <c r="B63" s="218"/>
      <c r="C63" s="256" t="s">
        <v>239</v>
      </c>
      <c r="D63" s="254"/>
      <c r="E63" s="254"/>
      <c r="F63" s="254"/>
      <c r="G63" s="254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195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17"/>
      <c r="B64" s="218"/>
      <c r="C64" s="248" t="s">
        <v>240</v>
      </c>
      <c r="D64" s="221"/>
      <c r="E64" s="222"/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171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17"/>
      <c r="B65" s="218"/>
      <c r="C65" s="248" t="s">
        <v>241</v>
      </c>
      <c r="D65" s="221"/>
      <c r="E65" s="222">
        <v>1530</v>
      </c>
      <c r="F65" s="220"/>
      <c r="G65" s="22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171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31">
        <v>11</v>
      </c>
      <c r="B66" s="232" t="s">
        <v>242</v>
      </c>
      <c r="C66" s="247" t="s">
        <v>243</v>
      </c>
      <c r="D66" s="233" t="s">
        <v>244</v>
      </c>
      <c r="E66" s="234">
        <v>3476.0196000000001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4">
        <v>0</v>
      </c>
      <c r="O66" s="234">
        <f>ROUND(E66*N66,2)</f>
        <v>0</v>
      </c>
      <c r="P66" s="234">
        <v>0</v>
      </c>
      <c r="Q66" s="234">
        <f>ROUND(E66*P66,2)</f>
        <v>0</v>
      </c>
      <c r="R66" s="236" t="s">
        <v>190</v>
      </c>
      <c r="S66" s="236" t="s">
        <v>152</v>
      </c>
      <c r="T66" s="237" t="s">
        <v>191</v>
      </c>
      <c r="U66" s="220">
        <v>0</v>
      </c>
      <c r="V66" s="220">
        <f>ROUND(E66*U66,2)</f>
        <v>0</v>
      </c>
      <c r="W66" s="220"/>
      <c r="X66" s="220" t="s">
        <v>192</v>
      </c>
      <c r="Y66" s="220" t="s">
        <v>148</v>
      </c>
      <c r="Z66" s="210"/>
      <c r="AA66" s="210"/>
      <c r="AB66" s="210"/>
      <c r="AC66" s="210"/>
      <c r="AD66" s="210"/>
      <c r="AE66" s="210"/>
      <c r="AF66" s="210"/>
      <c r="AG66" s="210" t="s">
        <v>193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">
      <c r="A67" s="217"/>
      <c r="B67" s="218"/>
      <c r="C67" s="248" t="s">
        <v>217</v>
      </c>
      <c r="D67" s="221"/>
      <c r="E67" s="222"/>
      <c r="F67" s="220"/>
      <c r="G67" s="220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171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17"/>
      <c r="B68" s="218"/>
      <c r="C68" s="257" t="s">
        <v>221</v>
      </c>
      <c r="D68" s="252"/>
      <c r="E68" s="253"/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171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17"/>
      <c r="B69" s="218"/>
      <c r="C69" s="258" t="s">
        <v>222</v>
      </c>
      <c r="D69" s="252"/>
      <c r="E69" s="253">
        <v>1829.48</v>
      </c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171</v>
      </c>
      <c r="AH69" s="210">
        <v>2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">
      <c r="A70" s="217"/>
      <c r="B70" s="218"/>
      <c r="C70" s="257" t="s">
        <v>223</v>
      </c>
      <c r="D70" s="252"/>
      <c r="E70" s="253"/>
      <c r="F70" s="220"/>
      <c r="G70" s="220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171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3" x14ac:dyDescent="0.2">
      <c r="A71" s="217"/>
      <c r="B71" s="218"/>
      <c r="C71" s="248" t="s">
        <v>245</v>
      </c>
      <c r="D71" s="221"/>
      <c r="E71" s="222">
        <v>3476.02</v>
      </c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171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x14ac:dyDescent="0.2">
      <c r="A72" s="224" t="s">
        <v>140</v>
      </c>
      <c r="B72" s="225" t="s">
        <v>79</v>
      </c>
      <c r="C72" s="245" t="s">
        <v>80</v>
      </c>
      <c r="D72" s="226"/>
      <c r="E72" s="227"/>
      <c r="F72" s="228"/>
      <c r="G72" s="228">
        <f>SUMIF(AG73:AG91,"&lt;&gt;NOR",G73:G91)</f>
        <v>0</v>
      </c>
      <c r="H72" s="228"/>
      <c r="I72" s="228">
        <f>SUM(I73:I91)</f>
        <v>0</v>
      </c>
      <c r="J72" s="228"/>
      <c r="K72" s="228">
        <f>SUM(K73:K91)</f>
        <v>0</v>
      </c>
      <c r="L72" s="228"/>
      <c r="M72" s="228">
        <f>SUM(M73:M91)</f>
        <v>0</v>
      </c>
      <c r="N72" s="227"/>
      <c r="O72" s="227">
        <f>SUM(O73:O91)</f>
        <v>5.01</v>
      </c>
      <c r="P72" s="227"/>
      <c r="Q72" s="227">
        <f>SUM(Q73:Q91)</f>
        <v>0</v>
      </c>
      <c r="R72" s="228"/>
      <c r="S72" s="228"/>
      <c r="T72" s="229"/>
      <c r="U72" s="223"/>
      <c r="V72" s="223">
        <f>SUM(V73:V91)</f>
        <v>14.959999999999999</v>
      </c>
      <c r="W72" s="223"/>
      <c r="X72" s="223"/>
      <c r="Y72" s="223"/>
      <c r="AG72" t="s">
        <v>141</v>
      </c>
    </row>
    <row r="73" spans="1:60" outlineLevel="1" x14ac:dyDescent="0.2">
      <c r="A73" s="231">
        <v>12</v>
      </c>
      <c r="B73" s="232" t="s">
        <v>246</v>
      </c>
      <c r="C73" s="247" t="s">
        <v>247</v>
      </c>
      <c r="D73" s="233" t="s">
        <v>189</v>
      </c>
      <c r="E73" s="234">
        <v>1.8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21</v>
      </c>
      <c r="M73" s="236">
        <f>G73*(1+L73/100)</f>
        <v>0</v>
      </c>
      <c r="N73" s="234">
        <v>2.5249999999999999</v>
      </c>
      <c r="O73" s="234">
        <f>ROUND(E73*N73,2)</f>
        <v>4.55</v>
      </c>
      <c r="P73" s="234">
        <v>0</v>
      </c>
      <c r="Q73" s="234">
        <f>ROUND(E73*P73,2)</f>
        <v>0</v>
      </c>
      <c r="R73" s="236" t="s">
        <v>248</v>
      </c>
      <c r="S73" s="236" t="s">
        <v>152</v>
      </c>
      <c r="T73" s="237" t="s">
        <v>191</v>
      </c>
      <c r="U73" s="220">
        <v>0.48</v>
      </c>
      <c r="V73" s="220">
        <f>ROUND(E73*U73,2)</f>
        <v>0.86</v>
      </c>
      <c r="W73" s="220"/>
      <c r="X73" s="220" t="s">
        <v>192</v>
      </c>
      <c r="Y73" s="220" t="s">
        <v>148</v>
      </c>
      <c r="Z73" s="210"/>
      <c r="AA73" s="210"/>
      <c r="AB73" s="210"/>
      <c r="AC73" s="210"/>
      <c r="AD73" s="210"/>
      <c r="AE73" s="210"/>
      <c r="AF73" s="210"/>
      <c r="AG73" s="210" t="s">
        <v>193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">
      <c r="A74" s="217"/>
      <c r="B74" s="218"/>
      <c r="C74" s="256" t="s">
        <v>249</v>
      </c>
      <c r="D74" s="254"/>
      <c r="E74" s="254"/>
      <c r="F74" s="254"/>
      <c r="G74" s="254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195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2" x14ac:dyDescent="0.2">
      <c r="A75" s="217"/>
      <c r="B75" s="218"/>
      <c r="C75" s="248" t="s">
        <v>250</v>
      </c>
      <c r="D75" s="221"/>
      <c r="E75" s="222"/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171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17"/>
      <c r="B76" s="218"/>
      <c r="C76" s="248" t="s">
        <v>210</v>
      </c>
      <c r="D76" s="221"/>
      <c r="E76" s="222">
        <v>1.8</v>
      </c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171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31">
        <v>13</v>
      </c>
      <c r="B77" s="232" t="s">
        <v>251</v>
      </c>
      <c r="C77" s="247" t="s">
        <v>252</v>
      </c>
      <c r="D77" s="233" t="s">
        <v>238</v>
      </c>
      <c r="E77" s="234">
        <v>7.2</v>
      </c>
      <c r="F77" s="235"/>
      <c r="G77" s="236">
        <f>ROUND(E77*F77,2)</f>
        <v>0</v>
      </c>
      <c r="H77" s="235"/>
      <c r="I77" s="236">
        <f>ROUND(E77*H77,2)</f>
        <v>0</v>
      </c>
      <c r="J77" s="235"/>
      <c r="K77" s="236">
        <f>ROUND(E77*J77,2)</f>
        <v>0</v>
      </c>
      <c r="L77" s="236">
        <v>21</v>
      </c>
      <c r="M77" s="236">
        <f>G77*(1+L77/100)</f>
        <v>0</v>
      </c>
      <c r="N77" s="234">
        <v>3.925E-2</v>
      </c>
      <c r="O77" s="234">
        <f>ROUND(E77*N77,2)</f>
        <v>0.28000000000000003</v>
      </c>
      <c r="P77" s="234">
        <v>0</v>
      </c>
      <c r="Q77" s="234">
        <f>ROUND(E77*P77,2)</f>
        <v>0</v>
      </c>
      <c r="R77" s="236" t="s">
        <v>248</v>
      </c>
      <c r="S77" s="236" t="s">
        <v>152</v>
      </c>
      <c r="T77" s="237" t="s">
        <v>191</v>
      </c>
      <c r="U77" s="220">
        <v>1.05</v>
      </c>
      <c r="V77" s="220">
        <f>ROUND(E77*U77,2)</f>
        <v>7.56</v>
      </c>
      <c r="W77" s="220"/>
      <c r="X77" s="220" t="s">
        <v>192</v>
      </c>
      <c r="Y77" s="220" t="s">
        <v>148</v>
      </c>
      <c r="Z77" s="210"/>
      <c r="AA77" s="210"/>
      <c r="AB77" s="210"/>
      <c r="AC77" s="210"/>
      <c r="AD77" s="210"/>
      <c r="AE77" s="210"/>
      <c r="AF77" s="210"/>
      <c r="AG77" s="210" t="s">
        <v>193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2.5" outlineLevel="2" x14ac:dyDescent="0.2">
      <c r="A78" s="217"/>
      <c r="B78" s="218"/>
      <c r="C78" s="256" t="s">
        <v>253</v>
      </c>
      <c r="D78" s="254"/>
      <c r="E78" s="254"/>
      <c r="F78" s="254"/>
      <c r="G78" s="254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195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55" t="str">
        <f>C78</f>
        <v>bednění svislé nebo šikmé (odkloněné), půdorysně přímé nebo zalomené, stěn základových patek ve volných nebo zapažených jámách, rýhách, šachtách, včetně případných vzpěr,</v>
      </c>
      <c r="BB78" s="210"/>
      <c r="BC78" s="210"/>
      <c r="BD78" s="210"/>
      <c r="BE78" s="210"/>
      <c r="BF78" s="210"/>
      <c r="BG78" s="210"/>
      <c r="BH78" s="210"/>
    </row>
    <row r="79" spans="1:60" outlineLevel="2" x14ac:dyDescent="0.2">
      <c r="A79" s="217"/>
      <c r="B79" s="218"/>
      <c r="C79" s="248" t="s">
        <v>250</v>
      </c>
      <c r="D79" s="221"/>
      <c r="E79" s="222"/>
      <c r="F79" s="220"/>
      <c r="G79" s="22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171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17"/>
      <c r="B80" s="218"/>
      <c r="C80" s="248" t="s">
        <v>254</v>
      </c>
      <c r="D80" s="221"/>
      <c r="E80" s="222">
        <v>7.2</v>
      </c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171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31">
        <v>14</v>
      </c>
      <c r="B81" s="232" t="s">
        <v>255</v>
      </c>
      <c r="C81" s="247" t="s">
        <v>256</v>
      </c>
      <c r="D81" s="233" t="s">
        <v>238</v>
      </c>
      <c r="E81" s="234">
        <v>7.2</v>
      </c>
      <c r="F81" s="235"/>
      <c r="G81" s="236">
        <f>ROUND(E81*F81,2)</f>
        <v>0</v>
      </c>
      <c r="H81" s="235"/>
      <c r="I81" s="236">
        <f>ROUND(E81*H81,2)</f>
        <v>0</v>
      </c>
      <c r="J81" s="235"/>
      <c r="K81" s="236">
        <f>ROUND(E81*J81,2)</f>
        <v>0</v>
      </c>
      <c r="L81" s="236">
        <v>21</v>
      </c>
      <c r="M81" s="236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6" t="s">
        <v>248</v>
      </c>
      <c r="S81" s="236" t="s">
        <v>152</v>
      </c>
      <c r="T81" s="237" t="s">
        <v>191</v>
      </c>
      <c r="U81" s="220">
        <v>0.32</v>
      </c>
      <c r="V81" s="220">
        <f>ROUND(E81*U81,2)</f>
        <v>2.2999999999999998</v>
      </c>
      <c r="W81" s="220"/>
      <c r="X81" s="220" t="s">
        <v>192</v>
      </c>
      <c r="Y81" s="220" t="s">
        <v>148</v>
      </c>
      <c r="Z81" s="210"/>
      <c r="AA81" s="210"/>
      <c r="AB81" s="210"/>
      <c r="AC81" s="210"/>
      <c r="AD81" s="210"/>
      <c r="AE81" s="210"/>
      <c r="AF81" s="210"/>
      <c r="AG81" s="210" t="s">
        <v>193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2" x14ac:dyDescent="0.2">
      <c r="A82" s="217"/>
      <c r="B82" s="218"/>
      <c r="C82" s="256" t="s">
        <v>253</v>
      </c>
      <c r="D82" s="254"/>
      <c r="E82" s="254"/>
      <c r="F82" s="254"/>
      <c r="G82" s="254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195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55" t="str">
        <f>C82</f>
        <v>bednění svislé nebo šikmé (odkloněné), půdorysně přímé nebo zalomené, stěn základových patek ve volných nebo zapažených jámách, rýhách, šachtách, včetně případných vzpěr,</v>
      </c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17"/>
      <c r="B83" s="218"/>
      <c r="C83" s="248" t="s">
        <v>250</v>
      </c>
      <c r="D83" s="221"/>
      <c r="E83" s="222"/>
      <c r="F83" s="220"/>
      <c r="G83" s="220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171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">
      <c r="A84" s="217"/>
      <c r="B84" s="218"/>
      <c r="C84" s="248" t="s">
        <v>254</v>
      </c>
      <c r="D84" s="221"/>
      <c r="E84" s="222">
        <v>7.2</v>
      </c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171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31">
        <v>15</v>
      </c>
      <c r="B85" s="232" t="s">
        <v>257</v>
      </c>
      <c r="C85" s="247" t="s">
        <v>258</v>
      </c>
      <c r="D85" s="233" t="s">
        <v>244</v>
      </c>
      <c r="E85" s="234">
        <v>0.18</v>
      </c>
      <c r="F85" s="235"/>
      <c r="G85" s="236">
        <f>ROUND(E85*F85,2)</f>
        <v>0</v>
      </c>
      <c r="H85" s="235"/>
      <c r="I85" s="236">
        <f>ROUND(E85*H85,2)</f>
        <v>0</v>
      </c>
      <c r="J85" s="235"/>
      <c r="K85" s="236">
        <f>ROUND(E85*J85,2)</f>
        <v>0</v>
      </c>
      <c r="L85" s="236">
        <v>21</v>
      </c>
      <c r="M85" s="236">
        <f>G85*(1+L85/100)</f>
        <v>0</v>
      </c>
      <c r="N85" s="234">
        <v>1.0211600000000001</v>
      </c>
      <c r="O85" s="234">
        <f>ROUND(E85*N85,2)</f>
        <v>0.18</v>
      </c>
      <c r="P85" s="234">
        <v>0</v>
      </c>
      <c r="Q85" s="234">
        <f>ROUND(E85*P85,2)</f>
        <v>0</v>
      </c>
      <c r="R85" s="236" t="s">
        <v>248</v>
      </c>
      <c r="S85" s="236" t="s">
        <v>152</v>
      </c>
      <c r="T85" s="237" t="s">
        <v>191</v>
      </c>
      <c r="U85" s="220">
        <v>23.530999999999999</v>
      </c>
      <c r="V85" s="220">
        <f>ROUND(E85*U85,2)</f>
        <v>4.24</v>
      </c>
      <c r="W85" s="220"/>
      <c r="X85" s="220" t="s">
        <v>192</v>
      </c>
      <c r="Y85" s="220" t="s">
        <v>148</v>
      </c>
      <c r="Z85" s="210"/>
      <c r="AA85" s="210"/>
      <c r="AB85" s="210"/>
      <c r="AC85" s="210"/>
      <c r="AD85" s="210"/>
      <c r="AE85" s="210"/>
      <c r="AF85" s="210"/>
      <c r="AG85" s="210" t="s">
        <v>193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">
      <c r="A86" s="217"/>
      <c r="B86" s="218"/>
      <c r="C86" s="256" t="s">
        <v>259</v>
      </c>
      <c r="D86" s="254"/>
      <c r="E86" s="254"/>
      <c r="F86" s="254"/>
      <c r="G86" s="254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195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2" x14ac:dyDescent="0.2">
      <c r="A87" s="217"/>
      <c r="B87" s="218"/>
      <c r="C87" s="248" t="s">
        <v>250</v>
      </c>
      <c r="D87" s="221"/>
      <c r="E87" s="222"/>
      <c r="F87" s="220"/>
      <c r="G87" s="22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171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">
      <c r="A88" s="217"/>
      <c r="B88" s="218"/>
      <c r="C88" s="257" t="s">
        <v>221</v>
      </c>
      <c r="D88" s="252"/>
      <c r="E88" s="253"/>
      <c r="F88" s="220"/>
      <c r="G88" s="22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171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17"/>
      <c r="B89" s="218"/>
      <c r="C89" s="258" t="s">
        <v>260</v>
      </c>
      <c r="D89" s="252"/>
      <c r="E89" s="253">
        <v>1.8</v>
      </c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171</v>
      </c>
      <c r="AH89" s="210">
        <v>2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17"/>
      <c r="B90" s="218"/>
      <c r="C90" s="257" t="s">
        <v>223</v>
      </c>
      <c r="D90" s="252"/>
      <c r="E90" s="253"/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171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17"/>
      <c r="B91" s="218"/>
      <c r="C91" s="248" t="s">
        <v>261</v>
      </c>
      <c r="D91" s="221"/>
      <c r="E91" s="222">
        <v>0.18</v>
      </c>
      <c r="F91" s="220"/>
      <c r="G91" s="22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171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x14ac:dyDescent="0.2">
      <c r="A92" s="224" t="s">
        <v>140</v>
      </c>
      <c r="B92" s="225" t="s">
        <v>81</v>
      </c>
      <c r="C92" s="245" t="s">
        <v>82</v>
      </c>
      <c r="D92" s="226"/>
      <c r="E92" s="227"/>
      <c r="F92" s="228"/>
      <c r="G92" s="228">
        <f>SUMIF(AG93:AG108,"&lt;&gt;NOR",G93:G108)</f>
        <v>0</v>
      </c>
      <c r="H92" s="228"/>
      <c r="I92" s="228">
        <f>SUM(I93:I108)</f>
        <v>0</v>
      </c>
      <c r="J92" s="228"/>
      <c r="K92" s="228">
        <f>SUM(K93:K108)</f>
        <v>0</v>
      </c>
      <c r="L92" s="228"/>
      <c r="M92" s="228">
        <f>SUM(M93:M108)</f>
        <v>0</v>
      </c>
      <c r="N92" s="227"/>
      <c r="O92" s="227">
        <f>SUM(O93:O108)</f>
        <v>29.279999999999998</v>
      </c>
      <c r="P92" s="227"/>
      <c r="Q92" s="227">
        <f>SUM(Q93:Q108)</f>
        <v>0</v>
      </c>
      <c r="R92" s="228"/>
      <c r="S92" s="228"/>
      <c r="T92" s="229"/>
      <c r="U92" s="223"/>
      <c r="V92" s="223">
        <f>SUM(V93:V108)</f>
        <v>23.939999999999998</v>
      </c>
      <c r="W92" s="223"/>
      <c r="X92" s="223"/>
      <c r="Y92" s="223"/>
      <c r="AG92" t="s">
        <v>141</v>
      </c>
    </row>
    <row r="93" spans="1:60" outlineLevel="1" x14ac:dyDescent="0.2">
      <c r="A93" s="231">
        <v>16</v>
      </c>
      <c r="B93" s="232" t="s">
        <v>262</v>
      </c>
      <c r="C93" s="247" t="s">
        <v>263</v>
      </c>
      <c r="D93" s="233" t="s">
        <v>189</v>
      </c>
      <c r="E93" s="234">
        <v>4.28</v>
      </c>
      <c r="F93" s="235"/>
      <c r="G93" s="236">
        <f>ROUND(E93*F93,2)</f>
        <v>0</v>
      </c>
      <c r="H93" s="235"/>
      <c r="I93" s="236">
        <f>ROUND(E93*H93,2)</f>
        <v>0</v>
      </c>
      <c r="J93" s="235"/>
      <c r="K93" s="236">
        <f>ROUND(E93*J93,2)</f>
        <v>0</v>
      </c>
      <c r="L93" s="236">
        <v>21</v>
      </c>
      <c r="M93" s="236">
        <f>G93*(1+L93/100)</f>
        <v>0</v>
      </c>
      <c r="N93" s="234">
        <v>1.63</v>
      </c>
      <c r="O93" s="234">
        <f>ROUND(E93*N93,2)</f>
        <v>6.98</v>
      </c>
      <c r="P93" s="234">
        <v>0</v>
      </c>
      <c r="Q93" s="234">
        <f>ROUND(E93*P93,2)</f>
        <v>0</v>
      </c>
      <c r="R93" s="236" t="s">
        <v>264</v>
      </c>
      <c r="S93" s="236" t="s">
        <v>152</v>
      </c>
      <c r="T93" s="237" t="s">
        <v>191</v>
      </c>
      <c r="U93" s="220">
        <v>1.5840000000000001</v>
      </c>
      <c r="V93" s="220">
        <f>ROUND(E93*U93,2)</f>
        <v>6.78</v>
      </c>
      <c r="W93" s="220"/>
      <c r="X93" s="220" t="s">
        <v>192</v>
      </c>
      <c r="Y93" s="220" t="s">
        <v>148</v>
      </c>
      <c r="Z93" s="210"/>
      <c r="AA93" s="210"/>
      <c r="AB93" s="210"/>
      <c r="AC93" s="210"/>
      <c r="AD93" s="210"/>
      <c r="AE93" s="210"/>
      <c r="AF93" s="210"/>
      <c r="AG93" s="210" t="s">
        <v>193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2" x14ac:dyDescent="0.2">
      <c r="A94" s="217"/>
      <c r="B94" s="218"/>
      <c r="C94" s="248" t="s">
        <v>265</v>
      </c>
      <c r="D94" s="221"/>
      <c r="E94" s="222"/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171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">
      <c r="A95" s="217"/>
      <c r="B95" s="218"/>
      <c r="C95" s="248" t="s">
        <v>266</v>
      </c>
      <c r="D95" s="221"/>
      <c r="E95" s="222">
        <v>4.28</v>
      </c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171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31">
        <v>17</v>
      </c>
      <c r="B96" s="232" t="s">
        <v>267</v>
      </c>
      <c r="C96" s="247" t="s">
        <v>268</v>
      </c>
      <c r="D96" s="233" t="s">
        <v>189</v>
      </c>
      <c r="E96" s="234">
        <v>12.84</v>
      </c>
      <c r="F96" s="235"/>
      <c r="G96" s="236">
        <f>ROUND(E96*F96,2)</f>
        <v>0</v>
      </c>
      <c r="H96" s="235"/>
      <c r="I96" s="236">
        <f>ROUND(E96*H96,2)</f>
        <v>0</v>
      </c>
      <c r="J96" s="235"/>
      <c r="K96" s="236">
        <f>ROUND(E96*J96,2)</f>
        <v>0</v>
      </c>
      <c r="L96" s="236">
        <v>21</v>
      </c>
      <c r="M96" s="236">
        <f>G96*(1+L96/100)</f>
        <v>0</v>
      </c>
      <c r="N96" s="234">
        <v>1.665</v>
      </c>
      <c r="O96" s="234">
        <f>ROUND(E96*N96,2)</f>
        <v>21.38</v>
      </c>
      <c r="P96" s="234">
        <v>0</v>
      </c>
      <c r="Q96" s="234">
        <f>ROUND(E96*P96,2)</f>
        <v>0</v>
      </c>
      <c r="R96" s="236" t="s">
        <v>264</v>
      </c>
      <c r="S96" s="236" t="s">
        <v>152</v>
      </c>
      <c r="T96" s="237" t="s">
        <v>191</v>
      </c>
      <c r="U96" s="220">
        <v>0.92</v>
      </c>
      <c r="V96" s="220">
        <f>ROUND(E96*U96,2)</f>
        <v>11.81</v>
      </c>
      <c r="W96" s="220"/>
      <c r="X96" s="220" t="s">
        <v>192</v>
      </c>
      <c r="Y96" s="220" t="s">
        <v>148</v>
      </c>
      <c r="Z96" s="210"/>
      <c r="AA96" s="210"/>
      <c r="AB96" s="210"/>
      <c r="AC96" s="210"/>
      <c r="AD96" s="210"/>
      <c r="AE96" s="210"/>
      <c r="AF96" s="210"/>
      <c r="AG96" s="210" t="s">
        <v>193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2" x14ac:dyDescent="0.2">
      <c r="A97" s="217"/>
      <c r="B97" s="218"/>
      <c r="C97" s="256" t="s">
        <v>269</v>
      </c>
      <c r="D97" s="254"/>
      <c r="E97" s="254"/>
      <c r="F97" s="254"/>
      <c r="G97" s="254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20"/>
      <c r="Z97" s="210"/>
      <c r="AA97" s="210"/>
      <c r="AB97" s="210"/>
      <c r="AC97" s="210"/>
      <c r="AD97" s="210"/>
      <c r="AE97" s="210"/>
      <c r="AF97" s="210"/>
      <c r="AG97" s="210" t="s">
        <v>195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48" t="s">
        <v>265</v>
      </c>
      <c r="D98" s="221"/>
      <c r="E98" s="222"/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171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2">
      <c r="A99" s="217"/>
      <c r="B99" s="218"/>
      <c r="C99" s="248" t="s">
        <v>270</v>
      </c>
      <c r="D99" s="221"/>
      <c r="E99" s="222">
        <v>12.84</v>
      </c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171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31">
        <v>18</v>
      </c>
      <c r="B100" s="232" t="s">
        <v>271</v>
      </c>
      <c r="C100" s="247" t="s">
        <v>272</v>
      </c>
      <c r="D100" s="233" t="s">
        <v>273</v>
      </c>
      <c r="E100" s="234">
        <v>107</v>
      </c>
      <c r="F100" s="235"/>
      <c r="G100" s="236">
        <f>ROUND(E100*F100,2)</f>
        <v>0</v>
      </c>
      <c r="H100" s="235"/>
      <c r="I100" s="236">
        <f>ROUND(E100*H100,2)</f>
        <v>0</v>
      </c>
      <c r="J100" s="235"/>
      <c r="K100" s="236">
        <f>ROUND(E100*J100,2)</f>
        <v>0</v>
      </c>
      <c r="L100" s="236">
        <v>21</v>
      </c>
      <c r="M100" s="236">
        <f>G100*(1+L100/100)</f>
        <v>0</v>
      </c>
      <c r="N100" s="234">
        <v>7.77E-3</v>
      </c>
      <c r="O100" s="234">
        <f>ROUND(E100*N100,2)</f>
        <v>0.83</v>
      </c>
      <c r="P100" s="234">
        <v>0</v>
      </c>
      <c r="Q100" s="234">
        <f>ROUND(E100*P100,2)</f>
        <v>0</v>
      </c>
      <c r="R100" s="236" t="s">
        <v>264</v>
      </c>
      <c r="S100" s="236" t="s">
        <v>152</v>
      </c>
      <c r="T100" s="237" t="s">
        <v>191</v>
      </c>
      <c r="U100" s="220">
        <v>0.05</v>
      </c>
      <c r="V100" s="220">
        <f>ROUND(E100*U100,2)</f>
        <v>5.35</v>
      </c>
      <c r="W100" s="220"/>
      <c r="X100" s="220" t="s">
        <v>192</v>
      </c>
      <c r="Y100" s="220" t="s">
        <v>148</v>
      </c>
      <c r="Z100" s="210"/>
      <c r="AA100" s="210"/>
      <c r="AB100" s="210"/>
      <c r="AC100" s="210"/>
      <c r="AD100" s="210"/>
      <c r="AE100" s="210"/>
      <c r="AF100" s="210"/>
      <c r="AG100" s="210" t="s">
        <v>193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2" x14ac:dyDescent="0.2">
      <c r="A101" s="217"/>
      <c r="B101" s="218"/>
      <c r="C101" s="248" t="s">
        <v>265</v>
      </c>
      <c r="D101" s="221"/>
      <c r="E101" s="222"/>
      <c r="F101" s="220"/>
      <c r="G101" s="220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10"/>
      <c r="AA101" s="210"/>
      <c r="AB101" s="210"/>
      <c r="AC101" s="210"/>
      <c r="AD101" s="210"/>
      <c r="AE101" s="210"/>
      <c r="AF101" s="210"/>
      <c r="AG101" s="210" t="s">
        <v>171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">
      <c r="A102" s="217"/>
      <c r="B102" s="218"/>
      <c r="C102" s="248" t="s">
        <v>274</v>
      </c>
      <c r="D102" s="221"/>
      <c r="E102" s="222">
        <v>107</v>
      </c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171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ht="33.75" outlineLevel="1" x14ac:dyDescent="0.2">
      <c r="A103" s="231">
        <v>19</v>
      </c>
      <c r="B103" s="232" t="s">
        <v>275</v>
      </c>
      <c r="C103" s="247" t="s">
        <v>276</v>
      </c>
      <c r="D103" s="233" t="s">
        <v>273</v>
      </c>
      <c r="E103" s="234">
        <v>117.7</v>
      </c>
      <c r="F103" s="235"/>
      <c r="G103" s="236">
        <f>ROUND(E103*F103,2)</f>
        <v>0</v>
      </c>
      <c r="H103" s="235"/>
      <c r="I103" s="236">
        <f>ROUND(E103*H103,2)</f>
        <v>0</v>
      </c>
      <c r="J103" s="235"/>
      <c r="K103" s="236">
        <f>ROUND(E103*J103,2)</f>
        <v>0</v>
      </c>
      <c r="L103" s="236">
        <v>21</v>
      </c>
      <c r="M103" s="236">
        <f>G103*(1+L103/100)</f>
        <v>0</v>
      </c>
      <c r="N103" s="234">
        <v>7.2999999999999996E-4</v>
      </c>
      <c r="O103" s="234">
        <f>ROUND(E103*N103,2)</f>
        <v>0.09</v>
      </c>
      <c r="P103" s="234">
        <v>0</v>
      </c>
      <c r="Q103" s="234">
        <f>ROUND(E103*P103,2)</f>
        <v>0</v>
      </c>
      <c r="R103" s="236" t="s">
        <v>277</v>
      </c>
      <c r="S103" s="236" t="s">
        <v>152</v>
      </c>
      <c r="T103" s="237" t="s">
        <v>191</v>
      </c>
      <c r="U103" s="220">
        <v>0</v>
      </c>
      <c r="V103" s="220">
        <f>ROUND(E103*U103,2)</f>
        <v>0</v>
      </c>
      <c r="W103" s="220"/>
      <c r="X103" s="220" t="s">
        <v>278</v>
      </c>
      <c r="Y103" s="220" t="s">
        <v>148</v>
      </c>
      <c r="Z103" s="210"/>
      <c r="AA103" s="210"/>
      <c r="AB103" s="210"/>
      <c r="AC103" s="210"/>
      <c r="AD103" s="210"/>
      <c r="AE103" s="210"/>
      <c r="AF103" s="210"/>
      <c r="AG103" s="210" t="s">
        <v>279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2" x14ac:dyDescent="0.2">
      <c r="A104" s="217"/>
      <c r="B104" s="218"/>
      <c r="C104" s="248" t="s">
        <v>265</v>
      </c>
      <c r="D104" s="221"/>
      <c r="E104" s="222"/>
      <c r="F104" s="220"/>
      <c r="G104" s="220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20"/>
      <c r="Z104" s="210"/>
      <c r="AA104" s="210"/>
      <c r="AB104" s="210"/>
      <c r="AC104" s="210"/>
      <c r="AD104" s="210"/>
      <c r="AE104" s="210"/>
      <c r="AF104" s="210"/>
      <c r="AG104" s="210" t="s">
        <v>171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">
      <c r="A105" s="217"/>
      <c r="B105" s="218"/>
      <c r="C105" s="257" t="s">
        <v>221</v>
      </c>
      <c r="D105" s="252"/>
      <c r="E105" s="253"/>
      <c r="F105" s="220"/>
      <c r="G105" s="22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171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58" t="s">
        <v>280</v>
      </c>
      <c r="D106" s="252"/>
      <c r="E106" s="253">
        <v>107</v>
      </c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171</v>
      </c>
      <c r="AH106" s="210">
        <v>2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17"/>
      <c r="B107" s="218"/>
      <c r="C107" s="257" t="s">
        <v>223</v>
      </c>
      <c r="D107" s="252"/>
      <c r="E107" s="253"/>
      <c r="F107" s="220"/>
      <c r="G107" s="22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171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2">
      <c r="A108" s="217"/>
      <c r="B108" s="218"/>
      <c r="C108" s="248" t="s">
        <v>281</v>
      </c>
      <c r="D108" s="221"/>
      <c r="E108" s="222">
        <v>117.7</v>
      </c>
      <c r="F108" s="220"/>
      <c r="G108" s="220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171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x14ac:dyDescent="0.2">
      <c r="A109" s="224" t="s">
        <v>140</v>
      </c>
      <c r="B109" s="225" t="s">
        <v>83</v>
      </c>
      <c r="C109" s="245" t="s">
        <v>84</v>
      </c>
      <c r="D109" s="226"/>
      <c r="E109" s="227"/>
      <c r="F109" s="228"/>
      <c r="G109" s="228">
        <f>SUMIF(AG110:AG131,"&lt;&gt;NOR",G110:G131)</f>
        <v>0</v>
      </c>
      <c r="H109" s="228"/>
      <c r="I109" s="228">
        <f>SUM(I110:I131)</f>
        <v>0</v>
      </c>
      <c r="J109" s="228"/>
      <c r="K109" s="228">
        <f>SUM(K110:K131)</f>
        <v>0</v>
      </c>
      <c r="L109" s="228"/>
      <c r="M109" s="228">
        <f>SUM(M110:M131)</f>
        <v>0</v>
      </c>
      <c r="N109" s="227"/>
      <c r="O109" s="227">
        <f>SUM(O110:O131)</f>
        <v>2123.19</v>
      </c>
      <c r="P109" s="227"/>
      <c r="Q109" s="227">
        <f>SUM(Q110:Q131)</f>
        <v>0</v>
      </c>
      <c r="R109" s="228"/>
      <c r="S109" s="228"/>
      <c r="T109" s="229"/>
      <c r="U109" s="223"/>
      <c r="V109" s="223">
        <f>SUM(V110:V131)</f>
        <v>2563.08</v>
      </c>
      <c r="W109" s="223"/>
      <c r="X109" s="223"/>
      <c r="Y109" s="223"/>
      <c r="AG109" t="s">
        <v>141</v>
      </c>
    </row>
    <row r="110" spans="1:60" outlineLevel="1" x14ac:dyDescent="0.2">
      <c r="A110" s="231">
        <v>20</v>
      </c>
      <c r="B110" s="232" t="s">
        <v>282</v>
      </c>
      <c r="C110" s="247" t="s">
        <v>283</v>
      </c>
      <c r="D110" s="233" t="s">
        <v>189</v>
      </c>
      <c r="E110" s="234">
        <v>36.72</v>
      </c>
      <c r="F110" s="235"/>
      <c r="G110" s="236">
        <f>ROUND(E110*F110,2)</f>
        <v>0</v>
      </c>
      <c r="H110" s="235"/>
      <c r="I110" s="236">
        <f>ROUND(E110*H110,2)</f>
        <v>0</v>
      </c>
      <c r="J110" s="235"/>
      <c r="K110" s="236">
        <f>ROUND(E110*J110,2)</f>
        <v>0</v>
      </c>
      <c r="L110" s="236">
        <v>21</v>
      </c>
      <c r="M110" s="236">
        <f>G110*(1+L110/100)</f>
        <v>0</v>
      </c>
      <c r="N110" s="234">
        <v>0.25967000000000001</v>
      </c>
      <c r="O110" s="234">
        <f>ROUND(E110*N110,2)</f>
        <v>9.5399999999999991</v>
      </c>
      <c r="P110" s="234">
        <v>0</v>
      </c>
      <c r="Q110" s="234">
        <f>ROUND(E110*P110,2)</f>
        <v>0</v>
      </c>
      <c r="R110" s="236" t="s">
        <v>284</v>
      </c>
      <c r="S110" s="236" t="s">
        <v>152</v>
      </c>
      <c r="T110" s="237" t="s">
        <v>191</v>
      </c>
      <c r="U110" s="220">
        <v>4.8540000000000001</v>
      </c>
      <c r="V110" s="220">
        <f>ROUND(E110*U110,2)</f>
        <v>178.24</v>
      </c>
      <c r="W110" s="220"/>
      <c r="X110" s="220" t="s">
        <v>192</v>
      </c>
      <c r="Y110" s="220" t="s">
        <v>148</v>
      </c>
      <c r="Z110" s="210"/>
      <c r="AA110" s="210"/>
      <c r="AB110" s="210"/>
      <c r="AC110" s="210"/>
      <c r="AD110" s="210"/>
      <c r="AE110" s="210"/>
      <c r="AF110" s="210"/>
      <c r="AG110" s="210" t="s">
        <v>193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2">
      <c r="A111" s="217"/>
      <c r="B111" s="218"/>
      <c r="C111" s="248" t="s">
        <v>285</v>
      </c>
      <c r="D111" s="221"/>
      <c r="E111" s="222"/>
      <c r="F111" s="220"/>
      <c r="G111" s="220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171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">
      <c r="A112" s="217"/>
      <c r="B112" s="218"/>
      <c r="C112" s="248" t="s">
        <v>286</v>
      </c>
      <c r="D112" s="221"/>
      <c r="E112" s="222">
        <v>36.72</v>
      </c>
      <c r="F112" s="220"/>
      <c r="G112" s="22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171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31">
        <v>21</v>
      </c>
      <c r="B113" s="232" t="s">
        <v>287</v>
      </c>
      <c r="C113" s="247" t="s">
        <v>288</v>
      </c>
      <c r="D113" s="233" t="s">
        <v>189</v>
      </c>
      <c r="E113" s="234">
        <v>846.28800000000001</v>
      </c>
      <c r="F113" s="235"/>
      <c r="G113" s="236">
        <f>ROUND(E113*F113,2)</f>
        <v>0</v>
      </c>
      <c r="H113" s="235"/>
      <c r="I113" s="236">
        <f>ROUND(E113*H113,2)</f>
        <v>0</v>
      </c>
      <c r="J113" s="235"/>
      <c r="K113" s="236">
        <f>ROUND(E113*J113,2)</f>
        <v>0</v>
      </c>
      <c r="L113" s="236">
        <v>21</v>
      </c>
      <c r="M113" s="236">
        <f>G113*(1+L113/100)</f>
        <v>0</v>
      </c>
      <c r="N113" s="234">
        <v>8.2299999999999998E-2</v>
      </c>
      <c r="O113" s="234">
        <f>ROUND(E113*N113,2)</f>
        <v>69.650000000000006</v>
      </c>
      <c r="P113" s="234">
        <v>0</v>
      </c>
      <c r="Q113" s="234">
        <f>ROUND(E113*P113,2)</f>
        <v>0</v>
      </c>
      <c r="R113" s="236" t="s">
        <v>284</v>
      </c>
      <c r="S113" s="236" t="s">
        <v>152</v>
      </c>
      <c r="T113" s="237" t="s">
        <v>191</v>
      </c>
      <c r="U113" s="220">
        <v>2.8180000000000001</v>
      </c>
      <c r="V113" s="220">
        <f>ROUND(E113*U113,2)</f>
        <v>2384.84</v>
      </c>
      <c r="W113" s="220"/>
      <c r="X113" s="220" t="s">
        <v>192</v>
      </c>
      <c r="Y113" s="220" t="s">
        <v>148</v>
      </c>
      <c r="Z113" s="210"/>
      <c r="AA113" s="210"/>
      <c r="AB113" s="210"/>
      <c r="AC113" s="210"/>
      <c r="AD113" s="210"/>
      <c r="AE113" s="210"/>
      <c r="AF113" s="210"/>
      <c r="AG113" s="210" t="s">
        <v>193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2" x14ac:dyDescent="0.2">
      <c r="A114" s="217"/>
      <c r="B114" s="218"/>
      <c r="C114" s="248" t="s">
        <v>289</v>
      </c>
      <c r="D114" s="221"/>
      <c r="E114" s="222"/>
      <c r="F114" s="220"/>
      <c r="G114" s="22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171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3" x14ac:dyDescent="0.2">
      <c r="A115" s="217"/>
      <c r="B115" s="218"/>
      <c r="C115" s="248" t="s">
        <v>290</v>
      </c>
      <c r="D115" s="221"/>
      <c r="E115" s="222">
        <v>25.92</v>
      </c>
      <c r="F115" s="220"/>
      <c r="G115" s="22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171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3" x14ac:dyDescent="0.2">
      <c r="A116" s="217"/>
      <c r="B116" s="218"/>
      <c r="C116" s="248" t="s">
        <v>289</v>
      </c>
      <c r="D116" s="221"/>
      <c r="E116" s="222"/>
      <c r="F116" s="220"/>
      <c r="G116" s="220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171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2">
      <c r="A117" s="217"/>
      <c r="B117" s="218"/>
      <c r="C117" s="248" t="s">
        <v>291</v>
      </c>
      <c r="D117" s="221"/>
      <c r="E117" s="222">
        <v>239.76</v>
      </c>
      <c r="F117" s="220"/>
      <c r="G117" s="22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20"/>
      <c r="Z117" s="210"/>
      <c r="AA117" s="210"/>
      <c r="AB117" s="210"/>
      <c r="AC117" s="210"/>
      <c r="AD117" s="210"/>
      <c r="AE117" s="210"/>
      <c r="AF117" s="210"/>
      <c r="AG117" s="210" t="s">
        <v>171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">
      <c r="A118" s="217"/>
      <c r="B118" s="218"/>
      <c r="C118" s="248" t="s">
        <v>292</v>
      </c>
      <c r="D118" s="221"/>
      <c r="E118" s="222"/>
      <c r="F118" s="220"/>
      <c r="G118" s="220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171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2">
      <c r="A119" s="217"/>
      <c r="B119" s="218"/>
      <c r="C119" s="248" t="s">
        <v>293</v>
      </c>
      <c r="D119" s="221"/>
      <c r="E119" s="222">
        <v>580.61</v>
      </c>
      <c r="F119" s="220"/>
      <c r="G119" s="220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171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31">
        <v>22</v>
      </c>
      <c r="B120" s="232" t="s">
        <v>294</v>
      </c>
      <c r="C120" s="247" t="s">
        <v>295</v>
      </c>
      <c r="D120" s="233" t="s">
        <v>296</v>
      </c>
      <c r="E120" s="234">
        <v>85</v>
      </c>
      <c r="F120" s="235"/>
      <c r="G120" s="236">
        <f>ROUND(E120*F120,2)</f>
        <v>0</v>
      </c>
      <c r="H120" s="235"/>
      <c r="I120" s="236">
        <f>ROUND(E120*H120,2)</f>
        <v>0</v>
      </c>
      <c r="J120" s="235"/>
      <c r="K120" s="236">
        <f>ROUND(E120*J120,2)</f>
        <v>0</v>
      </c>
      <c r="L120" s="236">
        <v>21</v>
      </c>
      <c r="M120" s="236">
        <f>G120*(1+L120/100)</f>
        <v>0</v>
      </c>
      <c r="N120" s="234">
        <v>1</v>
      </c>
      <c r="O120" s="234">
        <f>ROUND(E120*N120,2)</f>
        <v>85</v>
      </c>
      <c r="P120" s="234">
        <v>0</v>
      </c>
      <c r="Q120" s="234">
        <f>ROUND(E120*P120,2)</f>
        <v>0</v>
      </c>
      <c r="R120" s="236"/>
      <c r="S120" s="236" t="s">
        <v>145</v>
      </c>
      <c r="T120" s="237" t="s">
        <v>146</v>
      </c>
      <c r="U120" s="220">
        <v>0</v>
      </c>
      <c r="V120" s="220">
        <f>ROUND(E120*U120,2)</f>
        <v>0</v>
      </c>
      <c r="W120" s="220"/>
      <c r="X120" s="220" t="s">
        <v>192</v>
      </c>
      <c r="Y120" s="220" t="s">
        <v>148</v>
      </c>
      <c r="Z120" s="210"/>
      <c r="AA120" s="210"/>
      <c r="AB120" s="210"/>
      <c r="AC120" s="210"/>
      <c r="AD120" s="210"/>
      <c r="AE120" s="210"/>
      <c r="AF120" s="210"/>
      <c r="AG120" s="210" t="s">
        <v>193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2" x14ac:dyDescent="0.2">
      <c r="A121" s="217"/>
      <c r="B121" s="218"/>
      <c r="C121" s="248" t="s">
        <v>297</v>
      </c>
      <c r="D121" s="221"/>
      <c r="E121" s="222"/>
      <c r="F121" s="220"/>
      <c r="G121" s="220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171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2">
      <c r="A122" s="217"/>
      <c r="B122" s="218"/>
      <c r="C122" s="248" t="s">
        <v>298</v>
      </c>
      <c r="D122" s="221"/>
      <c r="E122" s="222">
        <v>85</v>
      </c>
      <c r="F122" s="220"/>
      <c r="G122" s="220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20"/>
      <c r="Z122" s="210"/>
      <c r="AA122" s="210"/>
      <c r="AB122" s="210"/>
      <c r="AC122" s="210"/>
      <c r="AD122" s="210"/>
      <c r="AE122" s="210"/>
      <c r="AF122" s="210"/>
      <c r="AG122" s="210" t="s">
        <v>171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31">
        <v>23</v>
      </c>
      <c r="B123" s="232" t="s">
        <v>299</v>
      </c>
      <c r="C123" s="247" t="s">
        <v>300</v>
      </c>
      <c r="D123" s="233" t="s">
        <v>296</v>
      </c>
      <c r="E123" s="234">
        <v>40</v>
      </c>
      <c r="F123" s="235"/>
      <c r="G123" s="236">
        <f>ROUND(E123*F123,2)</f>
        <v>0</v>
      </c>
      <c r="H123" s="235"/>
      <c r="I123" s="236">
        <f>ROUND(E123*H123,2)</f>
        <v>0</v>
      </c>
      <c r="J123" s="235"/>
      <c r="K123" s="236">
        <f>ROUND(E123*J123,2)</f>
        <v>0</v>
      </c>
      <c r="L123" s="236">
        <v>21</v>
      </c>
      <c r="M123" s="236">
        <f>G123*(1+L123/100)</f>
        <v>0</v>
      </c>
      <c r="N123" s="234">
        <v>1.5</v>
      </c>
      <c r="O123" s="234">
        <f>ROUND(E123*N123,2)</f>
        <v>60</v>
      </c>
      <c r="P123" s="234">
        <v>0</v>
      </c>
      <c r="Q123" s="234">
        <f>ROUND(E123*P123,2)</f>
        <v>0</v>
      </c>
      <c r="R123" s="236"/>
      <c r="S123" s="236" t="s">
        <v>145</v>
      </c>
      <c r="T123" s="237" t="s">
        <v>146</v>
      </c>
      <c r="U123" s="220">
        <v>0</v>
      </c>
      <c r="V123" s="220">
        <f>ROUND(E123*U123,2)</f>
        <v>0</v>
      </c>
      <c r="W123" s="220"/>
      <c r="X123" s="220" t="s">
        <v>192</v>
      </c>
      <c r="Y123" s="220" t="s">
        <v>148</v>
      </c>
      <c r="Z123" s="210"/>
      <c r="AA123" s="210"/>
      <c r="AB123" s="210"/>
      <c r="AC123" s="210"/>
      <c r="AD123" s="210"/>
      <c r="AE123" s="210"/>
      <c r="AF123" s="210"/>
      <c r="AG123" s="210" t="s">
        <v>193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2" x14ac:dyDescent="0.2">
      <c r="A124" s="217"/>
      <c r="B124" s="218"/>
      <c r="C124" s="248" t="s">
        <v>297</v>
      </c>
      <c r="D124" s="221"/>
      <c r="E124" s="222"/>
      <c r="F124" s="220"/>
      <c r="G124" s="220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20"/>
      <c r="Z124" s="210"/>
      <c r="AA124" s="210"/>
      <c r="AB124" s="210"/>
      <c r="AC124" s="210"/>
      <c r="AD124" s="210"/>
      <c r="AE124" s="210"/>
      <c r="AF124" s="210"/>
      <c r="AG124" s="210" t="s">
        <v>171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3" x14ac:dyDescent="0.2">
      <c r="A125" s="217"/>
      <c r="B125" s="218"/>
      <c r="C125" s="248" t="s">
        <v>301</v>
      </c>
      <c r="D125" s="221"/>
      <c r="E125" s="222">
        <v>40</v>
      </c>
      <c r="F125" s="220"/>
      <c r="G125" s="220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10"/>
      <c r="AA125" s="210"/>
      <c r="AB125" s="210"/>
      <c r="AC125" s="210"/>
      <c r="AD125" s="210"/>
      <c r="AE125" s="210"/>
      <c r="AF125" s="210"/>
      <c r="AG125" s="210" t="s">
        <v>171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ht="22.5" outlineLevel="1" x14ac:dyDescent="0.2">
      <c r="A126" s="231">
        <v>24</v>
      </c>
      <c r="B126" s="232" t="s">
        <v>302</v>
      </c>
      <c r="C126" s="247" t="s">
        <v>303</v>
      </c>
      <c r="D126" s="233" t="s">
        <v>296</v>
      </c>
      <c r="E126" s="234">
        <v>370</v>
      </c>
      <c r="F126" s="235"/>
      <c r="G126" s="236">
        <f>ROUND(E126*F126,2)</f>
        <v>0</v>
      </c>
      <c r="H126" s="235"/>
      <c r="I126" s="236">
        <f>ROUND(E126*H126,2)</f>
        <v>0</v>
      </c>
      <c r="J126" s="235"/>
      <c r="K126" s="236">
        <f>ROUND(E126*J126,2)</f>
        <v>0</v>
      </c>
      <c r="L126" s="236">
        <v>21</v>
      </c>
      <c r="M126" s="236">
        <f>G126*(1+L126/100)</f>
        <v>0</v>
      </c>
      <c r="N126" s="234">
        <v>1.5</v>
      </c>
      <c r="O126" s="234">
        <f>ROUND(E126*N126,2)</f>
        <v>555</v>
      </c>
      <c r="P126" s="234">
        <v>0</v>
      </c>
      <c r="Q126" s="234">
        <f>ROUND(E126*P126,2)</f>
        <v>0</v>
      </c>
      <c r="R126" s="236"/>
      <c r="S126" s="236" t="s">
        <v>145</v>
      </c>
      <c r="T126" s="237" t="s">
        <v>146</v>
      </c>
      <c r="U126" s="220">
        <v>0</v>
      </c>
      <c r="V126" s="220">
        <f>ROUND(E126*U126,2)</f>
        <v>0</v>
      </c>
      <c r="W126" s="220"/>
      <c r="X126" s="220" t="s">
        <v>192</v>
      </c>
      <c r="Y126" s="220" t="s">
        <v>148</v>
      </c>
      <c r="Z126" s="210"/>
      <c r="AA126" s="210"/>
      <c r="AB126" s="210"/>
      <c r="AC126" s="210"/>
      <c r="AD126" s="210"/>
      <c r="AE126" s="210"/>
      <c r="AF126" s="210"/>
      <c r="AG126" s="210" t="s">
        <v>193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2" x14ac:dyDescent="0.2">
      <c r="A127" s="217"/>
      <c r="B127" s="218"/>
      <c r="C127" s="248" t="s">
        <v>297</v>
      </c>
      <c r="D127" s="221"/>
      <c r="E127" s="222"/>
      <c r="F127" s="220"/>
      <c r="G127" s="220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20"/>
      <c r="Z127" s="210"/>
      <c r="AA127" s="210"/>
      <c r="AB127" s="210"/>
      <c r="AC127" s="210"/>
      <c r="AD127" s="210"/>
      <c r="AE127" s="210"/>
      <c r="AF127" s="210"/>
      <c r="AG127" s="210" t="s">
        <v>171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3" x14ac:dyDescent="0.2">
      <c r="A128" s="217"/>
      <c r="B128" s="218"/>
      <c r="C128" s="248" t="s">
        <v>304</v>
      </c>
      <c r="D128" s="221"/>
      <c r="E128" s="222">
        <v>370</v>
      </c>
      <c r="F128" s="220"/>
      <c r="G128" s="220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171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31">
        <v>25</v>
      </c>
      <c r="B129" s="232" t="s">
        <v>305</v>
      </c>
      <c r="C129" s="247" t="s">
        <v>306</v>
      </c>
      <c r="D129" s="233" t="s">
        <v>296</v>
      </c>
      <c r="E129" s="234">
        <v>672</v>
      </c>
      <c r="F129" s="235"/>
      <c r="G129" s="236">
        <f>ROUND(E129*F129,2)</f>
        <v>0</v>
      </c>
      <c r="H129" s="235"/>
      <c r="I129" s="236">
        <f>ROUND(E129*H129,2)</f>
        <v>0</v>
      </c>
      <c r="J129" s="235"/>
      <c r="K129" s="236">
        <f>ROUND(E129*J129,2)</f>
        <v>0</v>
      </c>
      <c r="L129" s="236">
        <v>21</v>
      </c>
      <c r="M129" s="236">
        <f>G129*(1+L129/100)</f>
        <v>0</v>
      </c>
      <c r="N129" s="234">
        <v>2</v>
      </c>
      <c r="O129" s="234">
        <f>ROUND(E129*N129,2)</f>
        <v>1344</v>
      </c>
      <c r="P129" s="234">
        <v>0</v>
      </c>
      <c r="Q129" s="234">
        <f>ROUND(E129*P129,2)</f>
        <v>0</v>
      </c>
      <c r="R129" s="236"/>
      <c r="S129" s="236" t="s">
        <v>145</v>
      </c>
      <c r="T129" s="237" t="s">
        <v>146</v>
      </c>
      <c r="U129" s="220">
        <v>0</v>
      </c>
      <c r="V129" s="220">
        <f>ROUND(E129*U129,2)</f>
        <v>0</v>
      </c>
      <c r="W129" s="220"/>
      <c r="X129" s="220" t="s">
        <v>192</v>
      </c>
      <c r="Y129" s="220" t="s">
        <v>148</v>
      </c>
      <c r="Z129" s="210"/>
      <c r="AA129" s="210"/>
      <c r="AB129" s="210"/>
      <c r="AC129" s="210"/>
      <c r="AD129" s="210"/>
      <c r="AE129" s="210"/>
      <c r="AF129" s="210"/>
      <c r="AG129" s="210" t="s">
        <v>193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2" x14ac:dyDescent="0.2">
      <c r="A130" s="217"/>
      <c r="B130" s="218"/>
      <c r="C130" s="248" t="s">
        <v>297</v>
      </c>
      <c r="D130" s="221"/>
      <c r="E130" s="222"/>
      <c r="F130" s="220"/>
      <c r="G130" s="220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20"/>
      <c r="Z130" s="210"/>
      <c r="AA130" s="210"/>
      <c r="AB130" s="210"/>
      <c r="AC130" s="210"/>
      <c r="AD130" s="210"/>
      <c r="AE130" s="210"/>
      <c r="AF130" s="210"/>
      <c r="AG130" s="210" t="s">
        <v>171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3" x14ac:dyDescent="0.2">
      <c r="A131" s="217"/>
      <c r="B131" s="218"/>
      <c r="C131" s="248" t="s">
        <v>307</v>
      </c>
      <c r="D131" s="221"/>
      <c r="E131" s="222">
        <v>672</v>
      </c>
      <c r="F131" s="220"/>
      <c r="G131" s="220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171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x14ac:dyDescent="0.2">
      <c r="A132" s="224" t="s">
        <v>140</v>
      </c>
      <c r="B132" s="225" t="s">
        <v>85</v>
      </c>
      <c r="C132" s="245" t="s">
        <v>86</v>
      </c>
      <c r="D132" s="226"/>
      <c r="E132" s="227"/>
      <c r="F132" s="228"/>
      <c r="G132" s="228">
        <f>SUMIF(AG133:AG141,"&lt;&gt;NOR",G133:G141)</f>
        <v>0</v>
      </c>
      <c r="H132" s="228"/>
      <c r="I132" s="228">
        <f>SUM(I133:I141)</f>
        <v>0</v>
      </c>
      <c r="J132" s="228"/>
      <c r="K132" s="228">
        <f>SUM(K133:K141)</f>
        <v>0</v>
      </c>
      <c r="L132" s="228"/>
      <c r="M132" s="228">
        <f>SUM(M133:M141)</f>
        <v>0</v>
      </c>
      <c r="N132" s="227"/>
      <c r="O132" s="227">
        <f>SUM(O133:O141)</f>
        <v>5.27</v>
      </c>
      <c r="P132" s="227"/>
      <c r="Q132" s="227">
        <f>SUM(Q133:Q141)</f>
        <v>0</v>
      </c>
      <c r="R132" s="228"/>
      <c r="S132" s="228"/>
      <c r="T132" s="229"/>
      <c r="U132" s="223"/>
      <c r="V132" s="223">
        <f>SUM(V133:V141)</f>
        <v>28.19</v>
      </c>
      <c r="W132" s="223"/>
      <c r="X132" s="223"/>
      <c r="Y132" s="223"/>
      <c r="AG132" t="s">
        <v>141</v>
      </c>
    </row>
    <row r="133" spans="1:60" outlineLevel="1" x14ac:dyDescent="0.2">
      <c r="A133" s="231">
        <v>26</v>
      </c>
      <c r="B133" s="232" t="s">
        <v>308</v>
      </c>
      <c r="C133" s="247" t="s">
        <v>309</v>
      </c>
      <c r="D133" s="233" t="s">
        <v>273</v>
      </c>
      <c r="E133" s="234">
        <v>21.588999999999999</v>
      </c>
      <c r="F133" s="235"/>
      <c r="G133" s="236">
        <f>ROUND(E133*F133,2)</f>
        <v>0</v>
      </c>
      <c r="H133" s="235"/>
      <c r="I133" s="236">
        <f>ROUND(E133*H133,2)</f>
        <v>0</v>
      </c>
      <c r="J133" s="235"/>
      <c r="K133" s="236">
        <f>ROUND(E133*J133,2)</f>
        <v>0</v>
      </c>
      <c r="L133" s="236">
        <v>21</v>
      </c>
      <c r="M133" s="236">
        <f>G133*(1+L133/100)</f>
        <v>0</v>
      </c>
      <c r="N133" s="234">
        <v>8.0000000000000007E-5</v>
      </c>
      <c r="O133" s="234">
        <f>ROUND(E133*N133,2)</f>
        <v>0</v>
      </c>
      <c r="P133" s="234">
        <v>0</v>
      </c>
      <c r="Q133" s="234">
        <f>ROUND(E133*P133,2)</f>
        <v>0</v>
      </c>
      <c r="R133" s="236" t="s">
        <v>310</v>
      </c>
      <c r="S133" s="236" t="s">
        <v>152</v>
      </c>
      <c r="T133" s="237" t="s">
        <v>191</v>
      </c>
      <c r="U133" s="220">
        <v>0.18</v>
      </c>
      <c r="V133" s="220">
        <f>ROUND(E133*U133,2)</f>
        <v>3.89</v>
      </c>
      <c r="W133" s="220"/>
      <c r="X133" s="220" t="s">
        <v>192</v>
      </c>
      <c r="Y133" s="220" t="s">
        <v>148</v>
      </c>
      <c r="Z133" s="210"/>
      <c r="AA133" s="210"/>
      <c r="AB133" s="210"/>
      <c r="AC133" s="210"/>
      <c r="AD133" s="210"/>
      <c r="AE133" s="210"/>
      <c r="AF133" s="210"/>
      <c r="AG133" s="210" t="s">
        <v>193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2" x14ac:dyDescent="0.2">
      <c r="A134" s="217"/>
      <c r="B134" s="218"/>
      <c r="C134" s="248" t="s">
        <v>311</v>
      </c>
      <c r="D134" s="221"/>
      <c r="E134" s="222"/>
      <c r="F134" s="220"/>
      <c r="G134" s="22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171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17"/>
      <c r="B135" s="218"/>
      <c r="C135" s="248" t="s">
        <v>312</v>
      </c>
      <c r="D135" s="221"/>
      <c r="E135" s="222"/>
      <c r="F135" s="220"/>
      <c r="G135" s="22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171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17"/>
      <c r="B136" s="218"/>
      <c r="C136" s="248" t="s">
        <v>313</v>
      </c>
      <c r="D136" s="221"/>
      <c r="E136" s="222">
        <v>21.59</v>
      </c>
      <c r="F136" s="220"/>
      <c r="G136" s="22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171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31">
        <v>27</v>
      </c>
      <c r="B137" s="232" t="s">
        <v>314</v>
      </c>
      <c r="C137" s="247" t="s">
        <v>315</v>
      </c>
      <c r="D137" s="233" t="s">
        <v>238</v>
      </c>
      <c r="E137" s="234">
        <v>34.515000000000001</v>
      </c>
      <c r="F137" s="235"/>
      <c r="G137" s="236">
        <f>ROUND(E137*F137,2)</f>
        <v>0</v>
      </c>
      <c r="H137" s="235"/>
      <c r="I137" s="236">
        <f>ROUND(E137*H137,2)</f>
        <v>0</v>
      </c>
      <c r="J137" s="235"/>
      <c r="K137" s="236">
        <f>ROUND(E137*J137,2)</f>
        <v>0</v>
      </c>
      <c r="L137" s="236">
        <v>21</v>
      </c>
      <c r="M137" s="236">
        <f>G137*(1+L137/100)</f>
        <v>0</v>
      </c>
      <c r="N137" s="234">
        <v>0.15262000000000001</v>
      </c>
      <c r="O137" s="234">
        <f>ROUND(E137*N137,2)</f>
        <v>5.27</v>
      </c>
      <c r="P137" s="234">
        <v>0</v>
      </c>
      <c r="Q137" s="234">
        <f>ROUND(E137*P137,2)</f>
        <v>0</v>
      </c>
      <c r="R137" s="236" t="s">
        <v>248</v>
      </c>
      <c r="S137" s="236" t="s">
        <v>152</v>
      </c>
      <c r="T137" s="237" t="s">
        <v>191</v>
      </c>
      <c r="U137" s="220">
        <v>0.70399999999999996</v>
      </c>
      <c r="V137" s="220">
        <f>ROUND(E137*U137,2)</f>
        <v>24.3</v>
      </c>
      <c r="W137" s="220"/>
      <c r="X137" s="220" t="s">
        <v>192</v>
      </c>
      <c r="Y137" s="220" t="s">
        <v>148</v>
      </c>
      <c r="Z137" s="210"/>
      <c r="AA137" s="210"/>
      <c r="AB137" s="210"/>
      <c r="AC137" s="210"/>
      <c r="AD137" s="210"/>
      <c r="AE137" s="210"/>
      <c r="AF137" s="210"/>
      <c r="AG137" s="210" t="s">
        <v>193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2" x14ac:dyDescent="0.2">
      <c r="A138" s="217"/>
      <c r="B138" s="218"/>
      <c r="C138" s="256" t="s">
        <v>316</v>
      </c>
      <c r="D138" s="254"/>
      <c r="E138" s="254"/>
      <c r="F138" s="254"/>
      <c r="G138" s="254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195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2" x14ac:dyDescent="0.2">
      <c r="A139" s="217"/>
      <c r="B139" s="218"/>
      <c r="C139" s="248" t="s">
        <v>311</v>
      </c>
      <c r="D139" s="221"/>
      <c r="E139" s="222"/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171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3" x14ac:dyDescent="0.2">
      <c r="A140" s="217"/>
      <c r="B140" s="218"/>
      <c r="C140" s="248" t="s">
        <v>312</v>
      </c>
      <c r="D140" s="221"/>
      <c r="E140" s="222"/>
      <c r="F140" s="220"/>
      <c r="G140" s="22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10"/>
      <c r="AA140" s="210"/>
      <c r="AB140" s="210"/>
      <c r="AC140" s="210"/>
      <c r="AD140" s="210"/>
      <c r="AE140" s="210"/>
      <c r="AF140" s="210"/>
      <c r="AG140" s="210" t="s">
        <v>171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">
      <c r="A141" s="217"/>
      <c r="B141" s="218"/>
      <c r="C141" s="248" t="s">
        <v>317</v>
      </c>
      <c r="D141" s="221"/>
      <c r="E141" s="222">
        <v>34.520000000000003</v>
      </c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171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x14ac:dyDescent="0.2">
      <c r="A142" s="224" t="s">
        <v>140</v>
      </c>
      <c r="B142" s="225" t="s">
        <v>87</v>
      </c>
      <c r="C142" s="245" t="s">
        <v>88</v>
      </c>
      <c r="D142" s="226"/>
      <c r="E142" s="227"/>
      <c r="F142" s="228"/>
      <c r="G142" s="228">
        <f>SUMIF(AG143:AG176,"&lt;&gt;NOR",G143:G176)</f>
        <v>0</v>
      </c>
      <c r="H142" s="228"/>
      <c r="I142" s="228">
        <f>SUM(I143:I176)</f>
        <v>0</v>
      </c>
      <c r="J142" s="228"/>
      <c r="K142" s="228">
        <f>SUM(K143:K176)</f>
        <v>0</v>
      </c>
      <c r="L142" s="228"/>
      <c r="M142" s="228">
        <f>SUM(M143:M176)</f>
        <v>0</v>
      </c>
      <c r="N142" s="227"/>
      <c r="O142" s="227">
        <f>SUM(O143:O176)</f>
        <v>1403.14</v>
      </c>
      <c r="P142" s="227"/>
      <c r="Q142" s="227">
        <f>SUM(Q143:Q176)</f>
        <v>0</v>
      </c>
      <c r="R142" s="228"/>
      <c r="S142" s="228"/>
      <c r="T142" s="229"/>
      <c r="U142" s="223"/>
      <c r="V142" s="223">
        <f>SUM(V143:V176)</f>
        <v>152.49</v>
      </c>
      <c r="W142" s="223"/>
      <c r="X142" s="223"/>
      <c r="Y142" s="223"/>
      <c r="AG142" t="s">
        <v>141</v>
      </c>
    </row>
    <row r="143" spans="1:60" ht="22.5" outlineLevel="1" x14ac:dyDescent="0.2">
      <c r="A143" s="231">
        <v>28</v>
      </c>
      <c r="B143" s="232" t="s">
        <v>318</v>
      </c>
      <c r="C143" s="247" t="s">
        <v>319</v>
      </c>
      <c r="D143" s="233" t="s">
        <v>238</v>
      </c>
      <c r="E143" s="234">
        <v>1137.96</v>
      </c>
      <c r="F143" s="235"/>
      <c r="G143" s="236">
        <f>ROUND(E143*F143,2)</f>
        <v>0</v>
      </c>
      <c r="H143" s="235"/>
      <c r="I143" s="236">
        <f>ROUND(E143*H143,2)</f>
        <v>0</v>
      </c>
      <c r="J143" s="235"/>
      <c r="K143" s="236">
        <f>ROUND(E143*J143,2)</f>
        <v>0</v>
      </c>
      <c r="L143" s="236">
        <v>21</v>
      </c>
      <c r="M143" s="236">
        <f>G143*(1+L143/100)</f>
        <v>0</v>
      </c>
      <c r="N143" s="234">
        <v>0.27994000000000002</v>
      </c>
      <c r="O143" s="234">
        <f>ROUND(E143*N143,2)</f>
        <v>318.56</v>
      </c>
      <c r="P143" s="234">
        <v>0</v>
      </c>
      <c r="Q143" s="234">
        <f>ROUND(E143*P143,2)</f>
        <v>0</v>
      </c>
      <c r="R143" s="236" t="s">
        <v>320</v>
      </c>
      <c r="S143" s="236" t="s">
        <v>152</v>
      </c>
      <c r="T143" s="237" t="s">
        <v>191</v>
      </c>
      <c r="U143" s="220">
        <v>2.5999999999999999E-2</v>
      </c>
      <c r="V143" s="220">
        <f>ROUND(E143*U143,2)</f>
        <v>29.59</v>
      </c>
      <c r="W143" s="220"/>
      <c r="X143" s="220" t="s">
        <v>192</v>
      </c>
      <c r="Y143" s="220" t="s">
        <v>148</v>
      </c>
      <c r="Z143" s="210"/>
      <c r="AA143" s="210"/>
      <c r="AB143" s="210"/>
      <c r="AC143" s="210"/>
      <c r="AD143" s="210"/>
      <c r="AE143" s="210"/>
      <c r="AF143" s="210"/>
      <c r="AG143" s="210" t="s">
        <v>193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2" x14ac:dyDescent="0.2">
      <c r="A144" s="217"/>
      <c r="B144" s="218"/>
      <c r="C144" s="248" t="s">
        <v>321</v>
      </c>
      <c r="D144" s="221"/>
      <c r="E144" s="222"/>
      <c r="F144" s="220"/>
      <c r="G144" s="220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20"/>
      <c r="Z144" s="210"/>
      <c r="AA144" s="210"/>
      <c r="AB144" s="210"/>
      <c r="AC144" s="210"/>
      <c r="AD144" s="210"/>
      <c r="AE144" s="210"/>
      <c r="AF144" s="210"/>
      <c r="AG144" s="210" t="s">
        <v>171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3" x14ac:dyDescent="0.2">
      <c r="A145" s="217"/>
      <c r="B145" s="218"/>
      <c r="C145" s="248" t="s">
        <v>322</v>
      </c>
      <c r="D145" s="221"/>
      <c r="E145" s="222"/>
      <c r="F145" s="220"/>
      <c r="G145" s="220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20"/>
      <c r="Z145" s="210"/>
      <c r="AA145" s="210"/>
      <c r="AB145" s="210"/>
      <c r="AC145" s="210"/>
      <c r="AD145" s="210"/>
      <c r="AE145" s="210"/>
      <c r="AF145" s="210"/>
      <c r="AG145" s="210" t="s">
        <v>171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3" x14ac:dyDescent="0.2">
      <c r="A146" s="217"/>
      <c r="B146" s="218"/>
      <c r="C146" s="248" t="s">
        <v>323</v>
      </c>
      <c r="D146" s="221"/>
      <c r="E146" s="222">
        <v>1137.96</v>
      </c>
      <c r="F146" s="220"/>
      <c r="G146" s="220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10"/>
      <c r="AA146" s="210"/>
      <c r="AB146" s="210"/>
      <c r="AC146" s="210"/>
      <c r="AD146" s="210"/>
      <c r="AE146" s="210"/>
      <c r="AF146" s="210"/>
      <c r="AG146" s="210" t="s">
        <v>171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ht="22.5" outlineLevel="1" x14ac:dyDescent="0.2">
      <c r="A147" s="231">
        <v>29</v>
      </c>
      <c r="B147" s="232" t="s">
        <v>324</v>
      </c>
      <c r="C147" s="247" t="s">
        <v>325</v>
      </c>
      <c r="D147" s="233" t="s">
        <v>238</v>
      </c>
      <c r="E147" s="234">
        <v>1137.96</v>
      </c>
      <c r="F147" s="235"/>
      <c r="G147" s="236">
        <f>ROUND(E147*F147,2)</f>
        <v>0</v>
      </c>
      <c r="H147" s="235"/>
      <c r="I147" s="236">
        <f>ROUND(E147*H147,2)</f>
        <v>0</v>
      </c>
      <c r="J147" s="235"/>
      <c r="K147" s="236">
        <f>ROUND(E147*J147,2)</f>
        <v>0</v>
      </c>
      <c r="L147" s="236">
        <v>21</v>
      </c>
      <c r="M147" s="236">
        <f>G147*(1+L147/100)</f>
        <v>0</v>
      </c>
      <c r="N147" s="234">
        <v>0.33445999999999998</v>
      </c>
      <c r="O147" s="234">
        <f>ROUND(E147*N147,2)</f>
        <v>380.6</v>
      </c>
      <c r="P147" s="234">
        <v>0</v>
      </c>
      <c r="Q147" s="234">
        <f>ROUND(E147*P147,2)</f>
        <v>0</v>
      </c>
      <c r="R147" s="236" t="s">
        <v>320</v>
      </c>
      <c r="S147" s="236" t="s">
        <v>152</v>
      </c>
      <c r="T147" s="237" t="s">
        <v>191</v>
      </c>
      <c r="U147" s="220">
        <v>2.5999999999999999E-2</v>
      </c>
      <c r="V147" s="220">
        <f>ROUND(E147*U147,2)</f>
        <v>29.59</v>
      </c>
      <c r="W147" s="220"/>
      <c r="X147" s="220" t="s">
        <v>192</v>
      </c>
      <c r="Y147" s="220" t="s">
        <v>148</v>
      </c>
      <c r="Z147" s="210"/>
      <c r="AA147" s="210"/>
      <c r="AB147" s="210"/>
      <c r="AC147" s="210"/>
      <c r="AD147" s="210"/>
      <c r="AE147" s="210"/>
      <c r="AF147" s="210"/>
      <c r="AG147" s="210" t="s">
        <v>193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2" x14ac:dyDescent="0.2">
      <c r="A148" s="217"/>
      <c r="B148" s="218"/>
      <c r="C148" s="248" t="s">
        <v>321</v>
      </c>
      <c r="D148" s="221"/>
      <c r="E148" s="222"/>
      <c r="F148" s="220"/>
      <c r="G148" s="22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171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3" x14ac:dyDescent="0.2">
      <c r="A149" s="217"/>
      <c r="B149" s="218"/>
      <c r="C149" s="248" t="s">
        <v>322</v>
      </c>
      <c r="D149" s="221"/>
      <c r="E149" s="222"/>
      <c r="F149" s="220"/>
      <c r="G149" s="22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171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3" x14ac:dyDescent="0.2">
      <c r="A150" s="217"/>
      <c r="B150" s="218"/>
      <c r="C150" s="248" t="s">
        <v>323</v>
      </c>
      <c r="D150" s="221"/>
      <c r="E150" s="222">
        <v>1137.96</v>
      </c>
      <c r="F150" s="220"/>
      <c r="G150" s="220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20"/>
      <c r="Z150" s="210"/>
      <c r="AA150" s="210"/>
      <c r="AB150" s="210"/>
      <c r="AC150" s="210"/>
      <c r="AD150" s="210"/>
      <c r="AE150" s="210"/>
      <c r="AF150" s="210"/>
      <c r="AG150" s="210" t="s">
        <v>171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31">
        <v>30</v>
      </c>
      <c r="B151" s="232" t="s">
        <v>326</v>
      </c>
      <c r="C151" s="247" t="s">
        <v>327</v>
      </c>
      <c r="D151" s="233" t="s">
        <v>238</v>
      </c>
      <c r="E151" s="234">
        <v>1137.96</v>
      </c>
      <c r="F151" s="235"/>
      <c r="G151" s="236">
        <f>ROUND(E151*F151,2)</f>
        <v>0</v>
      </c>
      <c r="H151" s="235"/>
      <c r="I151" s="236">
        <f>ROUND(E151*H151,2)</f>
        <v>0</v>
      </c>
      <c r="J151" s="235"/>
      <c r="K151" s="236">
        <f>ROUND(E151*J151,2)</f>
        <v>0</v>
      </c>
      <c r="L151" s="236">
        <v>21</v>
      </c>
      <c r="M151" s="236">
        <f>G151*(1+L151/100)</f>
        <v>0</v>
      </c>
      <c r="N151" s="234">
        <v>0.30651</v>
      </c>
      <c r="O151" s="234">
        <f>ROUND(E151*N151,2)</f>
        <v>348.8</v>
      </c>
      <c r="P151" s="234">
        <v>0</v>
      </c>
      <c r="Q151" s="234">
        <f>ROUND(E151*P151,2)</f>
        <v>0</v>
      </c>
      <c r="R151" s="236" t="s">
        <v>320</v>
      </c>
      <c r="S151" s="236" t="s">
        <v>152</v>
      </c>
      <c r="T151" s="237" t="s">
        <v>191</v>
      </c>
      <c r="U151" s="220">
        <v>2.5000000000000001E-2</v>
      </c>
      <c r="V151" s="220">
        <f>ROUND(E151*U151,2)</f>
        <v>28.45</v>
      </c>
      <c r="W151" s="220"/>
      <c r="X151" s="220" t="s">
        <v>192</v>
      </c>
      <c r="Y151" s="220" t="s">
        <v>148</v>
      </c>
      <c r="Z151" s="210"/>
      <c r="AA151" s="210"/>
      <c r="AB151" s="210"/>
      <c r="AC151" s="210"/>
      <c r="AD151" s="210"/>
      <c r="AE151" s="210"/>
      <c r="AF151" s="210"/>
      <c r="AG151" s="210" t="s">
        <v>193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2" x14ac:dyDescent="0.2">
      <c r="A152" s="217"/>
      <c r="B152" s="218"/>
      <c r="C152" s="256" t="s">
        <v>328</v>
      </c>
      <c r="D152" s="254"/>
      <c r="E152" s="254"/>
      <c r="F152" s="254"/>
      <c r="G152" s="254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195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2" x14ac:dyDescent="0.2">
      <c r="A153" s="217"/>
      <c r="B153" s="218"/>
      <c r="C153" s="248" t="s">
        <v>321</v>
      </c>
      <c r="D153" s="221"/>
      <c r="E153" s="222"/>
      <c r="F153" s="220"/>
      <c r="G153" s="220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171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3" x14ac:dyDescent="0.2">
      <c r="A154" s="217"/>
      <c r="B154" s="218"/>
      <c r="C154" s="248" t="s">
        <v>322</v>
      </c>
      <c r="D154" s="221"/>
      <c r="E154" s="222"/>
      <c r="F154" s="220"/>
      <c r="G154" s="220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20"/>
      <c r="Z154" s="210"/>
      <c r="AA154" s="210"/>
      <c r="AB154" s="210"/>
      <c r="AC154" s="210"/>
      <c r="AD154" s="210"/>
      <c r="AE154" s="210"/>
      <c r="AF154" s="210"/>
      <c r="AG154" s="210" t="s">
        <v>171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3" x14ac:dyDescent="0.2">
      <c r="A155" s="217"/>
      <c r="B155" s="218"/>
      <c r="C155" s="248" t="s">
        <v>323</v>
      </c>
      <c r="D155" s="221"/>
      <c r="E155" s="222">
        <v>1137.96</v>
      </c>
      <c r="F155" s="220"/>
      <c r="G155" s="220"/>
      <c r="H155" s="220"/>
      <c r="I155" s="220"/>
      <c r="J155" s="220"/>
      <c r="K155" s="220"/>
      <c r="L155" s="220"/>
      <c r="M155" s="220"/>
      <c r="N155" s="219"/>
      <c r="O155" s="219"/>
      <c r="P155" s="219"/>
      <c r="Q155" s="219"/>
      <c r="R155" s="220"/>
      <c r="S155" s="220"/>
      <c r="T155" s="220"/>
      <c r="U155" s="220"/>
      <c r="V155" s="220"/>
      <c r="W155" s="220"/>
      <c r="X155" s="220"/>
      <c r="Y155" s="220"/>
      <c r="Z155" s="210"/>
      <c r="AA155" s="210"/>
      <c r="AB155" s="210"/>
      <c r="AC155" s="210"/>
      <c r="AD155" s="210"/>
      <c r="AE155" s="210"/>
      <c r="AF155" s="210"/>
      <c r="AG155" s="210" t="s">
        <v>171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31">
        <v>31</v>
      </c>
      <c r="B156" s="232" t="s">
        <v>329</v>
      </c>
      <c r="C156" s="247" t="s">
        <v>330</v>
      </c>
      <c r="D156" s="233" t="s">
        <v>238</v>
      </c>
      <c r="E156" s="234">
        <v>1137.96</v>
      </c>
      <c r="F156" s="235"/>
      <c r="G156" s="236">
        <f>ROUND(E156*F156,2)</f>
        <v>0</v>
      </c>
      <c r="H156" s="235"/>
      <c r="I156" s="236">
        <f>ROUND(E156*H156,2)</f>
        <v>0</v>
      </c>
      <c r="J156" s="235"/>
      <c r="K156" s="236">
        <f>ROUND(E156*J156,2)</f>
        <v>0</v>
      </c>
      <c r="L156" s="236">
        <v>21</v>
      </c>
      <c r="M156" s="236">
        <f>G156*(1+L156/100)</f>
        <v>0</v>
      </c>
      <c r="N156" s="234">
        <v>3.4000000000000002E-4</v>
      </c>
      <c r="O156" s="234">
        <f>ROUND(E156*N156,2)</f>
        <v>0.39</v>
      </c>
      <c r="P156" s="234">
        <v>0</v>
      </c>
      <c r="Q156" s="234">
        <f>ROUND(E156*P156,2)</f>
        <v>0</v>
      </c>
      <c r="R156" s="236" t="s">
        <v>320</v>
      </c>
      <c r="S156" s="236" t="s">
        <v>152</v>
      </c>
      <c r="T156" s="237" t="s">
        <v>191</v>
      </c>
      <c r="U156" s="220">
        <v>8.0000000000000002E-3</v>
      </c>
      <c r="V156" s="220">
        <f>ROUND(E156*U156,2)</f>
        <v>9.1</v>
      </c>
      <c r="W156" s="220"/>
      <c r="X156" s="220" t="s">
        <v>192</v>
      </c>
      <c r="Y156" s="220" t="s">
        <v>148</v>
      </c>
      <c r="Z156" s="210"/>
      <c r="AA156" s="210"/>
      <c r="AB156" s="210"/>
      <c r="AC156" s="210"/>
      <c r="AD156" s="210"/>
      <c r="AE156" s="210"/>
      <c r="AF156" s="210"/>
      <c r="AG156" s="210" t="s">
        <v>193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2" x14ac:dyDescent="0.2">
      <c r="A157" s="217"/>
      <c r="B157" s="218"/>
      <c r="C157" s="248" t="s">
        <v>321</v>
      </c>
      <c r="D157" s="221"/>
      <c r="E157" s="222"/>
      <c r="F157" s="220"/>
      <c r="G157" s="220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20"/>
      <c r="Z157" s="210"/>
      <c r="AA157" s="210"/>
      <c r="AB157" s="210"/>
      <c r="AC157" s="210"/>
      <c r="AD157" s="210"/>
      <c r="AE157" s="210"/>
      <c r="AF157" s="210"/>
      <c r="AG157" s="210" t="s">
        <v>171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3" x14ac:dyDescent="0.2">
      <c r="A158" s="217"/>
      <c r="B158" s="218"/>
      <c r="C158" s="248" t="s">
        <v>322</v>
      </c>
      <c r="D158" s="221"/>
      <c r="E158" s="222"/>
      <c r="F158" s="220"/>
      <c r="G158" s="220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171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3" x14ac:dyDescent="0.2">
      <c r="A159" s="217"/>
      <c r="B159" s="218"/>
      <c r="C159" s="248" t="s">
        <v>323</v>
      </c>
      <c r="D159" s="221"/>
      <c r="E159" s="222">
        <v>1137.96</v>
      </c>
      <c r="F159" s="220"/>
      <c r="G159" s="220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10"/>
      <c r="AA159" s="210"/>
      <c r="AB159" s="210"/>
      <c r="AC159" s="210"/>
      <c r="AD159" s="210"/>
      <c r="AE159" s="210"/>
      <c r="AF159" s="210"/>
      <c r="AG159" s="210" t="s">
        <v>171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ht="22.5" outlineLevel="1" x14ac:dyDescent="0.2">
      <c r="A160" s="231">
        <v>32</v>
      </c>
      <c r="B160" s="232" t="s">
        <v>331</v>
      </c>
      <c r="C160" s="247" t="s">
        <v>332</v>
      </c>
      <c r="D160" s="233" t="s">
        <v>238</v>
      </c>
      <c r="E160" s="234">
        <v>1137.96</v>
      </c>
      <c r="F160" s="235"/>
      <c r="G160" s="236">
        <f>ROUND(E160*F160,2)</f>
        <v>0</v>
      </c>
      <c r="H160" s="235"/>
      <c r="I160" s="236">
        <f>ROUND(E160*H160,2)</f>
        <v>0</v>
      </c>
      <c r="J160" s="235"/>
      <c r="K160" s="236">
        <f>ROUND(E160*J160,2)</f>
        <v>0</v>
      </c>
      <c r="L160" s="236">
        <v>21</v>
      </c>
      <c r="M160" s="236">
        <f>G160*(1+L160/100)</f>
        <v>0</v>
      </c>
      <c r="N160" s="234">
        <v>5.9999999999999995E-4</v>
      </c>
      <c r="O160" s="234">
        <f>ROUND(E160*N160,2)</f>
        <v>0.68</v>
      </c>
      <c r="P160" s="234">
        <v>0</v>
      </c>
      <c r="Q160" s="234">
        <f>ROUND(E160*P160,2)</f>
        <v>0</v>
      </c>
      <c r="R160" s="236" t="s">
        <v>320</v>
      </c>
      <c r="S160" s="236" t="s">
        <v>152</v>
      </c>
      <c r="T160" s="237" t="s">
        <v>191</v>
      </c>
      <c r="U160" s="220">
        <v>2E-3</v>
      </c>
      <c r="V160" s="220">
        <f>ROUND(E160*U160,2)</f>
        <v>2.2799999999999998</v>
      </c>
      <c r="W160" s="220"/>
      <c r="X160" s="220" t="s">
        <v>192</v>
      </c>
      <c r="Y160" s="220" t="s">
        <v>148</v>
      </c>
      <c r="Z160" s="210"/>
      <c r="AA160" s="210"/>
      <c r="AB160" s="210"/>
      <c r="AC160" s="210"/>
      <c r="AD160" s="210"/>
      <c r="AE160" s="210"/>
      <c r="AF160" s="210"/>
      <c r="AG160" s="210" t="s">
        <v>193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2" x14ac:dyDescent="0.2">
      <c r="A161" s="217"/>
      <c r="B161" s="218"/>
      <c r="C161" s="256" t="s">
        <v>333</v>
      </c>
      <c r="D161" s="254"/>
      <c r="E161" s="254"/>
      <c r="F161" s="254"/>
      <c r="G161" s="254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20"/>
      <c r="Z161" s="210"/>
      <c r="AA161" s="210"/>
      <c r="AB161" s="210"/>
      <c r="AC161" s="210"/>
      <c r="AD161" s="210"/>
      <c r="AE161" s="210"/>
      <c r="AF161" s="210"/>
      <c r="AG161" s="210" t="s">
        <v>195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2" x14ac:dyDescent="0.2">
      <c r="A162" s="217"/>
      <c r="B162" s="218"/>
      <c r="C162" s="248" t="s">
        <v>321</v>
      </c>
      <c r="D162" s="221"/>
      <c r="E162" s="222"/>
      <c r="F162" s="220"/>
      <c r="G162" s="22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171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">
      <c r="A163" s="217"/>
      <c r="B163" s="218"/>
      <c r="C163" s="248" t="s">
        <v>322</v>
      </c>
      <c r="D163" s="221"/>
      <c r="E163" s="222"/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171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2">
      <c r="A164" s="217"/>
      <c r="B164" s="218"/>
      <c r="C164" s="248" t="s">
        <v>323</v>
      </c>
      <c r="D164" s="221"/>
      <c r="E164" s="222">
        <v>1137.96</v>
      </c>
      <c r="F164" s="220"/>
      <c r="G164" s="220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20"/>
      <c r="Z164" s="210"/>
      <c r="AA164" s="210"/>
      <c r="AB164" s="210"/>
      <c r="AC164" s="210"/>
      <c r="AD164" s="210"/>
      <c r="AE164" s="210"/>
      <c r="AF164" s="210"/>
      <c r="AG164" s="210" t="s">
        <v>171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ht="22.5" outlineLevel="1" x14ac:dyDescent="0.2">
      <c r="A165" s="231">
        <v>33</v>
      </c>
      <c r="B165" s="232" t="s">
        <v>334</v>
      </c>
      <c r="C165" s="247" t="s">
        <v>335</v>
      </c>
      <c r="D165" s="233" t="s">
        <v>238</v>
      </c>
      <c r="E165" s="234">
        <v>1137.96</v>
      </c>
      <c r="F165" s="235"/>
      <c r="G165" s="236">
        <f>ROUND(E165*F165,2)</f>
        <v>0</v>
      </c>
      <c r="H165" s="235"/>
      <c r="I165" s="236">
        <f>ROUND(E165*H165,2)</f>
        <v>0</v>
      </c>
      <c r="J165" s="235"/>
      <c r="K165" s="236">
        <f>ROUND(E165*J165,2)</f>
        <v>0</v>
      </c>
      <c r="L165" s="236">
        <v>21</v>
      </c>
      <c r="M165" s="236">
        <f>G165*(1+L165/100)</f>
        <v>0</v>
      </c>
      <c r="N165" s="234">
        <v>0.12966</v>
      </c>
      <c r="O165" s="234">
        <f>ROUND(E165*N165,2)</f>
        <v>147.55000000000001</v>
      </c>
      <c r="P165" s="234">
        <v>0</v>
      </c>
      <c r="Q165" s="234">
        <f>ROUND(E165*P165,2)</f>
        <v>0</v>
      </c>
      <c r="R165" s="236" t="s">
        <v>320</v>
      </c>
      <c r="S165" s="236" t="s">
        <v>152</v>
      </c>
      <c r="T165" s="237" t="s">
        <v>191</v>
      </c>
      <c r="U165" s="220">
        <v>0.02</v>
      </c>
      <c r="V165" s="220">
        <f>ROUND(E165*U165,2)</f>
        <v>22.76</v>
      </c>
      <c r="W165" s="220"/>
      <c r="X165" s="220" t="s">
        <v>192</v>
      </c>
      <c r="Y165" s="220" t="s">
        <v>148</v>
      </c>
      <c r="Z165" s="210"/>
      <c r="AA165" s="210"/>
      <c r="AB165" s="210"/>
      <c r="AC165" s="210"/>
      <c r="AD165" s="210"/>
      <c r="AE165" s="210"/>
      <c r="AF165" s="210"/>
      <c r="AG165" s="210" t="s">
        <v>193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2" x14ac:dyDescent="0.2">
      <c r="A166" s="217"/>
      <c r="B166" s="218"/>
      <c r="C166" s="248" t="s">
        <v>321</v>
      </c>
      <c r="D166" s="221"/>
      <c r="E166" s="222"/>
      <c r="F166" s="220"/>
      <c r="G166" s="220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20"/>
      <c r="Z166" s="210"/>
      <c r="AA166" s="210"/>
      <c r="AB166" s="210"/>
      <c r="AC166" s="210"/>
      <c r="AD166" s="210"/>
      <c r="AE166" s="210"/>
      <c r="AF166" s="210"/>
      <c r="AG166" s="210" t="s">
        <v>171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2">
      <c r="A167" s="217"/>
      <c r="B167" s="218"/>
      <c r="C167" s="248" t="s">
        <v>322</v>
      </c>
      <c r="D167" s="221"/>
      <c r="E167" s="222"/>
      <c r="F167" s="220"/>
      <c r="G167" s="22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171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3" x14ac:dyDescent="0.2">
      <c r="A168" s="217"/>
      <c r="B168" s="218"/>
      <c r="C168" s="248" t="s">
        <v>323</v>
      </c>
      <c r="D168" s="221"/>
      <c r="E168" s="222">
        <v>1137.96</v>
      </c>
      <c r="F168" s="220"/>
      <c r="G168" s="22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171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ht="22.5" outlineLevel="1" x14ac:dyDescent="0.2">
      <c r="A169" s="231">
        <v>34</v>
      </c>
      <c r="B169" s="232" t="s">
        <v>336</v>
      </c>
      <c r="C169" s="247" t="s">
        <v>337</v>
      </c>
      <c r="D169" s="233" t="s">
        <v>238</v>
      </c>
      <c r="E169" s="234">
        <v>1137.96</v>
      </c>
      <c r="F169" s="235"/>
      <c r="G169" s="236">
        <f>ROUND(E169*F169,2)</f>
        <v>0</v>
      </c>
      <c r="H169" s="235"/>
      <c r="I169" s="236">
        <f>ROUND(E169*H169,2)</f>
        <v>0</v>
      </c>
      <c r="J169" s="235"/>
      <c r="K169" s="236">
        <f>ROUND(E169*J169,2)</f>
        <v>0</v>
      </c>
      <c r="L169" s="236">
        <v>21</v>
      </c>
      <c r="M169" s="236">
        <f>G169*(1+L169/100)</f>
        <v>0</v>
      </c>
      <c r="N169" s="234">
        <v>0.18151999999999999</v>
      </c>
      <c r="O169" s="234">
        <f>ROUND(E169*N169,2)</f>
        <v>206.56</v>
      </c>
      <c r="P169" s="234">
        <v>0</v>
      </c>
      <c r="Q169" s="234">
        <f>ROUND(E169*P169,2)</f>
        <v>0</v>
      </c>
      <c r="R169" s="236" t="s">
        <v>320</v>
      </c>
      <c r="S169" s="236" t="s">
        <v>152</v>
      </c>
      <c r="T169" s="237" t="s">
        <v>191</v>
      </c>
      <c r="U169" s="220">
        <v>2.7E-2</v>
      </c>
      <c r="V169" s="220">
        <f>ROUND(E169*U169,2)</f>
        <v>30.72</v>
      </c>
      <c r="W169" s="220"/>
      <c r="X169" s="220" t="s">
        <v>192</v>
      </c>
      <c r="Y169" s="220" t="s">
        <v>148</v>
      </c>
      <c r="Z169" s="210"/>
      <c r="AA169" s="210"/>
      <c r="AB169" s="210"/>
      <c r="AC169" s="210"/>
      <c r="AD169" s="210"/>
      <c r="AE169" s="210"/>
      <c r="AF169" s="210"/>
      <c r="AG169" s="210" t="s">
        <v>193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2" x14ac:dyDescent="0.2">
      <c r="A170" s="217"/>
      <c r="B170" s="218"/>
      <c r="C170" s="248" t="s">
        <v>321</v>
      </c>
      <c r="D170" s="221"/>
      <c r="E170" s="222"/>
      <c r="F170" s="220"/>
      <c r="G170" s="220"/>
      <c r="H170" s="220"/>
      <c r="I170" s="220"/>
      <c r="J170" s="220"/>
      <c r="K170" s="220"/>
      <c r="L170" s="220"/>
      <c r="M170" s="220"/>
      <c r="N170" s="219"/>
      <c r="O170" s="219"/>
      <c r="P170" s="219"/>
      <c r="Q170" s="219"/>
      <c r="R170" s="220"/>
      <c r="S170" s="220"/>
      <c r="T170" s="220"/>
      <c r="U170" s="220"/>
      <c r="V170" s="220"/>
      <c r="W170" s="220"/>
      <c r="X170" s="220"/>
      <c r="Y170" s="220"/>
      <c r="Z170" s="210"/>
      <c r="AA170" s="210"/>
      <c r="AB170" s="210"/>
      <c r="AC170" s="210"/>
      <c r="AD170" s="210"/>
      <c r="AE170" s="210"/>
      <c r="AF170" s="210"/>
      <c r="AG170" s="210" t="s">
        <v>171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3" x14ac:dyDescent="0.2">
      <c r="A171" s="217"/>
      <c r="B171" s="218"/>
      <c r="C171" s="248" t="s">
        <v>322</v>
      </c>
      <c r="D171" s="221"/>
      <c r="E171" s="222"/>
      <c r="F171" s="220"/>
      <c r="G171" s="220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171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2">
      <c r="A172" s="217"/>
      <c r="B172" s="218"/>
      <c r="C172" s="248" t="s">
        <v>323</v>
      </c>
      <c r="D172" s="221"/>
      <c r="E172" s="222">
        <v>1137.96</v>
      </c>
      <c r="F172" s="220"/>
      <c r="G172" s="220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20"/>
      <c r="Z172" s="210"/>
      <c r="AA172" s="210"/>
      <c r="AB172" s="210"/>
      <c r="AC172" s="210"/>
      <c r="AD172" s="210"/>
      <c r="AE172" s="210"/>
      <c r="AF172" s="210"/>
      <c r="AG172" s="210" t="s">
        <v>171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ht="22.5" outlineLevel="1" x14ac:dyDescent="0.2">
      <c r="A173" s="231">
        <v>35</v>
      </c>
      <c r="B173" s="232" t="s">
        <v>338</v>
      </c>
      <c r="C173" s="247" t="s">
        <v>339</v>
      </c>
      <c r="D173" s="233" t="s">
        <v>238</v>
      </c>
      <c r="E173" s="234">
        <v>1137.96</v>
      </c>
      <c r="F173" s="235"/>
      <c r="G173" s="236">
        <f>ROUND(E173*F173,2)</f>
        <v>0</v>
      </c>
      <c r="H173" s="235"/>
      <c r="I173" s="236">
        <f>ROUND(E173*H173,2)</f>
        <v>0</v>
      </c>
      <c r="J173" s="235"/>
      <c r="K173" s="236">
        <f>ROUND(E173*J173,2)</f>
        <v>0</v>
      </c>
      <c r="L173" s="236">
        <v>21</v>
      </c>
      <c r="M173" s="236">
        <f>G173*(1+L173/100)</f>
        <v>0</v>
      </c>
      <c r="N173" s="234">
        <v>0</v>
      </c>
      <c r="O173" s="234">
        <f>ROUND(E173*N173,2)</f>
        <v>0</v>
      </c>
      <c r="P173" s="234">
        <v>0</v>
      </c>
      <c r="Q173" s="234">
        <f>ROUND(E173*P173,2)</f>
        <v>0</v>
      </c>
      <c r="R173" s="236"/>
      <c r="S173" s="236" t="s">
        <v>145</v>
      </c>
      <c r="T173" s="237" t="s">
        <v>146</v>
      </c>
      <c r="U173" s="220">
        <v>0</v>
      </c>
      <c r="V173" s="220">
        <f>ROUND(E173*U173,2)</f>
        <v>0</v>
      </c>
      <c r="W173" s="220"/>
      <c r="X173" s="220" t="s">
        <v>192</v>
      </c>
      <c r="Y173" s="220" t="s">
        <v>148</v>
      </c>
      <c r="Z173" s="210"/>
      <c r="AA173" s="210"/>
      <c r="AB173" s="210"/>
      <c r="AC173" s="210"/>
      <c r="AD173" s="210"/>
      <c r="AE173" s="210"/>
      <c r="AF173" s="210"/>
      <c r="AG173" s="210" t="s">
        <v>193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2" x14ac:dyDescent="0.2">
      <c r="A174" s="217"/>
      <c r="B174" s="218"/>
      <c r="C174" s="248" t="s">
        <v>321</v>
      </c>
      <c r="D174" s="221"/>
      <c r="E174" s="222"/>
      <c r="F174" s="220"/>
      <c r="G174" s="220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10"/>
      <c r="AA174" s="210"/>
      <c r="AB174" s="210"/>
      <c r="AC174" s="210"/>
      <c r="AD174" s="210"/>
      <c r="AE174" s="210"/>
      <c r="AF174" s="210"/>
      <c r="AG174" s="210" t="s">
        <v>171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3" x14ac:dyDescent="0.2">
      <c r="A175" s="217"/>
      <c r="B175" s="218"/>
      <c r="C175" s="248" t="s">
        <v>322</v>
      </c>
      <c r="D175" s="221"/>
      <c r="E175" s="222"/>
      <c r="F175" s="220"/>
      <c r="G175" s="220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171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3" x14ac:dyDescent="0.2">
      <c r="A176" s="217"/>
      <c r="B176" s="218"/>
      <c r="C176" s="248" t="s">
        <v>323</v>
      </c>
      <c r="D176" s="221"/>
      <c r="E176" s="222">
        <v>1137.96</v>
      </c>
      <c r="F176" s="220"/>
      <c r="G176" s="220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10"/>
      <c r="AA176" s="210"/>
      <c r="AB176" s="210"/>
      <c r="AC176" s="210"/>
      <c r="AD176" s="210"/>
      <c r="AE176" s="210"/>
      <c r="AF176" s="210"/>
      <c r="AG176" s="210" t="s">
        <v>171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x14ac:dyDescent="0.2">
      <c r="A177" s="224" t="s">
        <v>140</v>
      </c>
      <c r="B177" s="225" t="s">
        <v>89</v>
      </c>
      <c r="C177" s="245" t="s">
        <v>90</v>
      </c>
      <c r="D177" s="226"/>
      <c r="E177" s="227"/>
      <c r="F177" s="228"/>
      <c r="G177" s="228">
        <f>SUMIF(AG178:AG193,"&lt;&gt;NOR",G178:G193)</f>
        <v>0</v>
      </c>
      <c r="H177" s="228"/>
      <c r="I177" s="228">
        <f>SUM(I178:I193)</f>
        <v>0</v>
      </c>
      <c r="J177" s="228"/>
      <c r="K177" s="228">
        <f>SUM(K178:K193)</f>
        <v>0</v>
      </c>
      <c r="L177" s="228"/>
      <c r="M177" s="228">
        <f>SUM(M178:M193)</f>
        <v>0</v>
      </c>
      <c r="N177" s="227"/>
      <c r="O177" s="227">
        <f>SUM(O178:O193)</f>
        <v>0.44</v>
      </c>
      <c r="P177" s="227"/>
      <c r="Q177" s="227">
        <f>SUM(Q178:Q193)</f>
        <v>0</v>
      </c>
      <c r="R177" s="228"/>
      <c r="S177" s="228"/>
      <c r="T177" s="229"/>
      <c r="U177" s="223"/>
      <c r="V177" s="223">
        <f>SUM(V178:V193)</f>
        <v>62.95</v>
      </c>
      <c r="W177" s="223"/>
      <c r="X177" s="223"/>
      <c r="Y177" s="223"/>
      <c r="AG177" t="s">
        <v>141</v>
      </c>
    </row>
    <row r="178" spans="1:60" ht="22.5" outlineLevel="1" x14ac:dyDescent="0.2">
      <c r="A178" s="231">
        <v>36</v>
      </c>
      <c r="B178" s="232" t="s">
        <v>340</v>
      </c>
      <c r="C178" s="247" t="s">
        <v>341</v>
      </c>
      <c r="D178" s="233" t="s">
        <v>238</v>
      </c>
      <c r="E178" s="234">
        <v>69.03</v>
      </c>
      <c r="F178" s="235"/>
      <c r="G178" s="236">
        <f>ROUND(E178*F178,2)</f>
        <v>0</v>
      </c>
      <c r="H178" s="235"/>
      <c r="I178" s="236">
        <f>ROUND(E178*H178,2)</f>
        <v>0</v>
      </c>
      <c r="J178" s="235"/>
      <c r="K178" s="236">
        <f>ROUND(E178*J178,2)</f>
        <v>0</v>
      </c>
      <c r="L178" s="236">
        <v>21</v>
      </c>
      <c r="M178" s="236">
        <f>G178*(1+L178/100)</f>
        <v>0</v>
      </c>
      <c r="N178" s="234">
        <v>2.4199999999999998E-3</v>
      </c>
      <c r="O178" s="234">
        <f>ROUND(E178*N178,2)</f>
        <v>0.17</v>
      </c>
      <c r="P178" s="234">
        <v>0</v>
      </c>
      <c r="Q178" s="234">
        <f>ROUND(E178*P178,2)</f>
        <v>0</v>
      </c>
      <c r="R178" s="236" t="s">
        <v>248</v>
      </c>
      <c r="S178" s="236" t="s">
        <v>152</v>
      </c>
      <c r="T178" s="237" t="s">
        <v>191</v>
      </c>
      <c r="U178" s="220">
        <v>0.36</v>
      </c>
      <c r="V178" s="220">
        <f>ROUND(E178*U178,2)</f>
        <v>24.85</v>
      </c>
      <c r="W178" s="220"/>
      <c r="X178" s="220" t="s">
        <v>192</v>
      </c>
      <c r="Y178" s="220" t="s">
        <v>148</v>
      </c>
      <c r="Z178" s="210"/>
      <c r="AA178" s="210"/>
      <c r="AB178" s="210"/>
      <c r="AC178" s="210"/>
      <c r="AD178" s="210"/>
      <c r="AE178" s="210"/>
      <c r="AF178" s="210"/>
      <c r="AG178" s="210" t="s">
        <v>193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2" x14ac:dyDescent="0.2">
      <c r="A179" s="217"/>
      <c r="B179" s="218"/>
      <c r="C179" s="256" t="s">
        <v>342</v>
      </c>
      <c r="D179" s="254"/>
      <c r="E179" s="254"/>
      <c r="F179" s="254"/>
      <c r="G179" s="254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20"/>
      <c r="Z179" s="210"/>
      <c r="AA179" s="210"/>
      <c r="AB179" s="210"/>
      <c r="AC179" s="210"/>
      <c r="AD179" s="210"/>
      <c r="AE179" s="210"/>
      <c r="AF179" s="210"/>
      <c r="AG179" s="210" t="s">
        <v>195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17"/>
      <c r="B180" s="218"/>
      <c r="C180" s="248" t="s">
        <v>311</v>
      </c>
      <c r="D180" s="221"/>
      <c r="E180" s="222"/>
      <c r="F180" s="220"/>
      <c r="G180" s="220"/>
      <c r="H180" s="220"/>
      <c r="I180" s="220"/>
      <c r="J180" s="220"/>
      <c r="K180" s="220"/>
      <c r="L180" s="220"/>
      <c r="M180" s="220"/>
      <c r="N180" s="219"/>
      <c r="O180" s="219"/>
      <c r="P180" s="219"/>
      <c r="Q180" s="219"/>
      <c r="R180" s="220"/>
      <c r="S180" s="220"/>
      <c r="T180" s="220"/>
      <c r="U180" s="220"/>
      <c r="V180" s="220"/>
      <c r="W180" s="220"/>
      <c r="X180" s="220"/>
      <c r="Y180" s="220"/>
      <c r="Z180" s="210"/>
      <c r="AA180" s="210"/>
      <c r="AB180" s="210"/>
      <c r="AC180" s="210"/>
      <c r="AD180" s="210"/>
      <c r="AE180" s="210"/>
      <c r="AF180" s="210"/>
      <c r="AG180" s="210" t="s">
        <v>171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3" x14ac:dyDescent="0.2">
      <c r="A181" s="217"/>
      <c r="B181" s="218"/>
      <c r="C181" s="248" t="s">
        <v>312</v>
      </c>
      <c r="D181" s="221"/>
      <c r="E181" s="222"/>
      <c r="F181" s="220"/>
      <c r="G181" s="220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171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3" x14ac:dyDescent="0.2">
      <c r="A182" s="217"/>
      <c r="B182" s="218"/>
      <c r="C182" s="248" t="s">
        <v>317</v>
      </c>
      <c r="D182" s="221"/>
      <c r="E182" s="222">
        <v>34.520000000000003</v>
      </c>
      <c r="F182" s="220"/>
      <c r="G182" s="220"/>
      <c r="H182" s="220"/>
      <c r="I182" s="220"/>
      <c r="J182" s="220"/>
      <c r="K182" s="220"/>
      <c r="L182" s="220"/>
      <c r="M182" s="220"/>
      <c r="N182" s="219"/>
      <c r="O182" s="219"/>
      <c r="P182" s="219"/>
      <c r="Q182" s="219"/>
      <c r="R182" s="220"/>
      <c r="S182" s="220"/>
      <c r="T182" s="220"/>
      <c r="U182" s="220"/>
      <c r="V182" s="220"/>
      <c r="W182" s="220"/>
      <c r="X182" s="220"/>
      <c r="Y182" s="220"/>
      <c r="Z182" s="210"/>
      <c r="AA182" s="210"/>
      <c r="AB182" s="210"/>
      <c r="AC182" s="210"/>
      <c r="AD182" s="210"/>
      <c r="AE182" s="210"/>
      <c r="AF182" s="210"/>
      <c r="AG182" s="210" t="s">
        <v>171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3" x14ac:dyDescent="0.2">
      <c r="A183" s="217"/>
      <c r="B183" s="218"/>
      <c r="C183" s="248" t="s">
        <v>317</v>
      </c>
      <c r="D183" s="221"/>
      <c r="E183" s="222">
        <v>34.520000000000003</v>
      </c>
      <c r="F183" s="220"/>
      <c r="G183" s="220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20"/>
      <c r="Z183" s="210"/>
      <c r="AA183" s="210"/>
      <c r="AB183" s="210"/>
      <c r="AC183" s="210"/>
      <c r="AD183" s="210"/>
      <c r="AE183" s="210"/>
      <c r="AF183" s="210"/>
      <c r="AG183" s="210" t="s">
        <v>171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ht="22.5" outlineLevel="1" x14ac:dyDescent="0.2">
      <c r="A184" s="231">
        <v>37</v>
      </c>
      <c r="B184" s="232" t="s">
        <v>343</v>
      </c>
      <c r="C184" s="247" t="s">
        <v>344</v>
      </c>
      <c r="D184" s="233" t="s">
        <v>238</v>
      </c>
      <c r="E184" s="234">
        <v>69.03</v>
      </c>
      <c r="F184" s="235"/>
      <c r="G184" s="236">
        <f>ROUND(E184*F184,2)</f>
        <v>0</v>
      </c>
      <c r="H184" s="235"/>
      <c r="I184" s="236">
        <f>ROUND(E184*H184,2)</f>
        <v>0</v>
      </c>
      <c r="J184" s="235"/>
      <c r="K184" s="236">
        <f>ROUND(E184*J184,2)</f>
        <v>0</v>
      </c>
      <c r="L184" s="236">
        <v>21</v>
      </c>
      <c r="M184" s="236">
        <f>G184*(1+L184/100)</f>
        <v>0</v>
      </c>
      <c r="N184" s="234">
        <v>3.5E-4</v>
      </c>
      <c r="O184" s="234">
        <f>ROUND(E184*N184,2)</f>
        <v>0.02</v>
      </c>
      <c r="P184" s="234">
        <v>0</v>
      </c>
      <c r="Q184" s="234">
        <f>ROUND(E184*P184,2)</f>
        <v>0</v>
      </c>
      <c r="R184" s="236" t="s">
        <v>248</v>
      </c>
      <c r="S184" s="236" t="s">
        <v>152</v>
      </c>
      <c r="T184" s="237" t="s">
        <v>191</v>
      </c>
      <c r="U184" s="220">
        <v>7.0000000000000007E-2</v>
      </c>
      <c r="V184" s="220">
        <f>ROUND(E184*U184,2)</f>
        <v>4.83</v>
      </c>
      <c r="W184" s="220"/>
      <c r="X184" s="220" t="s">
        <v>192</v>
      </c>
      <c r="Y184" s="220" t="s">
        <v>148</v>
      </c>
      <c r="Z184" s="210"/>
      <c r="AA184" s="210"/>
      <c r="AB184" s="210"/>
      <c r="AC184" s="210"/>
      <c r="AD184" s="210"/>
      <c r="AE184" s="210"/>
      <c r="AF184" s="210"/>
      <c r="AG184" s="210" t="s">
        <v>193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2" x14ac:dyDescent="0.2">
      <c r="A185" s="217"/>
      <c r="B185" s="218"/>
      <c r="C185" s="248" t="s">
        <v>311</v>
      </c>
      <c r="D185" s="221"/>
      <c r="E185" s="222"/>
      <c r="F185" s="220"/>
      <c r="G185" s="220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20"/>
      <c r="Z185" s="210"/>
      <c r="AA185" s="210"/>
      <c r="AB185" s="210"/>
      <c r="AC185" s="210"/>
      <c r="AD185" s="210"/>
      <c r="AE185" s="210"/>
      <c r="AF185" s="210"/>
      <c r="AG185" s="210" t="s">
        <v>171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3" x14ac:dyDescent="0.2">
      <c r="A186" s="217"/>
      <c r="B186" s="218"/>
      <c r="C186" s="248" t="s">
        <v>312</v>
      </c>
      <c r="D186" s="221"/>
      <c r="E186" s="222"/>
      <c r="F186" s="220"/>
      <c r="G186" s="220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171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3" x14ac:dyDescent="0.2">
      <c r="A187" s="217"/>
      <c r="B187" s="218"/>
      <c r="C187" s="248" t="s">
        <v>317</v>
      </c>
      <c r="D187" s="221"/>
      <c r="E187" s="222">
        <v>34.520000000000003</v>
      </c>
      <c r="F187" s="220"/>
      <c r="G187" s="220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20"/>
      <c r="Z187" s="210"/>
      <c r="AA187" s="210"/>
      <c r="AB187" s="210"/>
      <c r="AC187" s="210"/>
      <c r="AD187" s="210"/>
      <c r="AE187" s="210"/>
      <c r="AF187" s="210"/>
      <c r="AG187" s="210" t="s">
        <v>171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3" x14ac:dyDescent="0.2">
      <c r="A188" s="217"/>
      <c r="B188" s="218"/>
      <c r="C188" s="248" t="s">
        <v>317</v>
      </c>
      <c r="D188" s="221"/>
      <c r="E188" s="222">
        <v>34.520000000000003</v>
      </c>
      <c r="F188" s="220"/>
      <c r="G188" s="220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20"/>
      <c r="Z188" s="210"/>
      <c r="AA188" s="210"/>
      <c r="AB188" s="210"/>
      <c r="AC188" s="210"/>
      <c r="AD188" s="210"/>
      <c r="AE188" s="210"/>
      <c r="AF188" s="210"/>
      <c r="AG188" s="210" t="s">
        <v>171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ht="22.5" outlineLevel="1" x14ac:dyDescent="0.2">
      <c r="A189" s="231">
        <v>38</v>
      </c>
      <c r="B189" s="232" t="s">
        <v>345</v>
      </c>
      <c r="C189" s="247" t="s">
        <v>346</v>
      </c>
      <c r="D189" s="233" t="s">
        <v>238</v>
      </c>
      <c r="E189" s="234">
        <v>69.03</v>
      </c>
      <c r="F189" s="235"/>
      <c r="G189" s="236">
        <f>ROUND(E189*F189,2)</f>
        <v>0</v>
      </c>
      <c r="H189" s="235"/>
      <c r="I189" s="236">
        <f>ROUND(E189*H189,2)</f>
        <v>0</v>
      </c>
      <c r="J189" s="235"/>
      <c r="K189" s="236">
        <f>ROUND(E189*J189,2)</f>
        <v>0</v>
      </c>
      <c r="L189" s="236">
        <v>21</v>
      </c>
      <c r="M189" s="236">
        <f>G189*(1+L189/100)</f>
        <v>0</v>
      </c>
      <c r="N189" s="234">
        <v>3.6099999999999999E-3</v>
      </c>
      <c r="O189" s="234">
        <f>ROUND(E189*N189,2)</f>
        <v>0.25</v>
      </c>
      <c r="P189" s="234">
        <v>0</v>
      </c>
      <c r="Q189" s="234">
        <f>ROUND(E189*P189,2)</f>
        <v>0</v>
      </c>
      <c r="R189" s="236" t="s">
        <v>248</v>
      </c>
      <c r="S189" s="236" t="s">
        <v>152</v>
      </c>
      <c r="T189" s="237" t="s">
        <v>191</v>
      </c>
      <c r="U189" s="220">
        <v>0.48199999999999998</v>
      </c>
      <c r="V189" s="220">
        <f>ROUND(E189*U189,2)</f>
        <v>33.270000000000003</v>
      </c>
      <c r="W189" s="220"/>
      <c r="X189" s="220" t="s">
        <v>192</v>
      </c>
      <c r="Y189" s="220" t="s">
        <v>148</v>
      </c>
      <c r="Z189" s="210"/>
      <c r="AA189" s="210"/>
      <c r="AB189" s="210"/>
      <c r="AC189" s="210"/>
      <c r="AD189" s="210"/>
      <c r="AE189" s="210"/>
      <c r="AF189" s="210"/>
      <c r="AG189" s="210" t="s">
        <v>193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2" x14ac:dyDescent="0.2">
      <c r="A190" s="217"/>
      <c r="B190" s="218"/>
      <c r="C190" s="248" t="s">
        <v>311</v>
      </c>
      <c r="D190" s="221"/>
      <c r="E190" s="222"/>
      <c r="F190" s="220"/>
      <c r="G190" s="220"/>
      <c r="H190" s="220"/>
      <c r="I190" s="220"/>
      <c r="J190" s="220"/>
      <c r="K190" s="220"/>
      <c r="L190" s="220"/>
      <c r="M190" s="220"/>
      <c r="N190" s="219"/>
      <c r="O190" s="219"/>
      <c r="P190" s="219"/>
      <c r="Q190" s="219"/>
      <c r="R190" s="220"/>
      <c r="S190" s="220"/>
      <c r="T190" s="220"/>
      <c r="U190" s="220"/>
      <c r="V190" s="220"/>
      <c r="W190" s="220"/>
      <c r="X190" s="220"/>
      <c r="Y190" s="220"/>
      <c r="Z190" s="210"/>
      <c r="AA190" s="210"/>
      <c r="AB190" s="210"/>
      <c r="AC190" s="210"/>
      <c r="AD190" s="210"/>
      <c r="AE190" s="210"/>
      <c r="AF190" s="210"/>
      <c r="AG190" s="210" t="s">
        <v>171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3" x14ac:dyDescent="0.2">
      <c r="A191" s="217"/>
      <c r="B191" s="218"/>
      <c r="C191" s="248" t="s">
        <v>312</v>
      </c>
      <c r="D191" s="221"/>
      <c r="E191" s="222"/>
      <c r="F191" s="220"/>
      <c r="G191" s="220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171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3" x14ac:dyDescent="0.2">
      <c r="A192" s="217"/>
      <c r="B192" s="218"/>
      <c r="C192" s="248" t="s">
        <v>317</v>
      </c>
      <c r="D192" s="221"/>
      <c r="E192" s="222">
        <v>34.520000000000003</v>
      </c>
      <c r="F192" s="220"/>
      <c r="G192" s="220"/>
      <c r="H192" s="220"/>
      <c r="I192" s="220"/>
      <c r="J192" s="220"/>
      <c r="K192" s="220"/>
      <c r="L192" s="220"/>
      <c r="M192" s="220"/>
      <c r="N192" s="219"/>
      <c r="O192" s="219"/>
      <c r="P192" s="219"/>
      <c r="Q192" s="219"/>
      <c r="R192" s="220"/>
      <c r="S192" s="220"/>
      <c r="T192" s="220"/>
      <c r="U192" s="220"/>
      <c r="V192" s="220"/>
      <c r="W192" s="220"/>
      <c r="X192" s="220"/>
      <c r="Y192" s="220"/>
      <c r="Z192" s="210"/>
      <c r="AA192" s="210"/>
      <c r="AB192" s="210"/>
      <c r="AC192" s="210"/>
      <c r="AD192" s="210"/>
      <c r="AE192" s="210"/>
      <c r="AF192" s="210"/>
      <c r="AG192" s="210" t="s">
        <v>171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3" x14ac:dyDescent="0.2">
      <c r="A193" s="217"/>
      <c r="B193" s="218"/>
      <c r="C193" s="248" t="s">
        <v>317</v>
      </c>
      <c r="D193" s="221"/>
      <c r="E193" s="222">
        <v>34.520000000000003</v>
      </c>
      <c r="F193" s="220"/>
      <c r="G193" s="220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171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x14ac:dyDescent="0.2">
      <c r="A194" s="224" t="s">
        <v>140</v>
      </c>
      <c r="B194" s="225" t="s">
        <v>91</v>
      </c>
      <c r="C194" s="245" t="s">
        <v>92</v>
      </c>
      <c r="D194" s="226"/>
      <c r="E194" s="227"/>
      <c r="F194" s="228"/>
      <c r="G194" s="228">
        <f>SUMIF(AG195:AG205,"&lt;&gt;NOR",G195:G205)</f>
        <v>0</v>
      </c>
      <c r="H194" s="228"/>
      <c r="I194" s="228">
        <f>SUM(I195:I205)</f>
        <v>0</v>
      </c>
      <c r="J194" s="228"/>
      <c r="K194" s="228">
        <f>SUM(K195:K205)</f>
        <v>0</v>
      </c>
      <c r="L194" s="228"/>
      <c r="M194" s="228">
        <f>SUM(M195:M205)</f>
        <v>0</v>
      </c>
      <c r="N194" s="227"/>
      <c r="O194" s="227">
        <f>SUM(O195:O205)</f>
        <v>21.23</v>
      </c>
      <c r="P194" s="227"/>
      <c r="Q194" s="227">
        <f>SUM(Q195:Q205)</f>
        <v>0</v>
      </c>
      <c r="R194" s="228"/>
      <c r="S194" s="228"/>
      <c r="T194" s="229"/>
      <c r="U194" s="223"/>
      <c r="V194" s="223">
        <f>SUM(V195:V205)</f>
        <v>273.79000000000002</v>
      </c>
      <c r="W194" s="223"/>
      <c r="X194" s="223"/>
      <c r="Y194" s="223"/>
      <c r="AG194" t="s">
        <v>141</v>
      </c>
    </row>
    <row r="195" spans="1:60" ht="22.5" outlineLevel="1" x14ac:dyDescent="0.2">
      <c r="A195" s="231">
        <v>39</v>
      </c>
      <c r="B195" s="232" t="s">
        <v>347</v>
      </c>
      <c r="C195" s="247" t="s">
        <v>348</v>
      </c>
      <c r="D195" s="233" t="s">
        <v>238</v>
      </c>
      <c r="E195" s="234">
        <v>1104</v>
      </c>
      <c r="F195" s="235"/>
      <c r="G195" s="236">
        <f>ROUND(E195*F195,2)</f>
        <v>0</v>
      </c>
      <c r="H195" s="235"/>
      <c r="I195" s="236">
        <f>ROUND(E195*H195,2)</f>
        <v>0</v>
      </c>
      <c r="J195" s="235"/>
      <c r="K195" s="236">
        <f>ROUND(E195*J195,2)</f>
        <v>0</v>
      </c>
      <c r="L195" s="236">
        <v>21</v>
      </c>
      <c r="M195" s="236">
        <f>G195*(1+L195/100)</f>
        <v>0</v>
      </c>
      <c r="N195" s="234">
        <v>1.8380000000000001E-2</v>
      </c>
      <c r="O195" s="234">
        <f>ROUND(E195*N195,2)</f>
        <v>20.29</v>
      </c>
      <c r="P195" s="234">
        <v>0</v>
      </c>
      <c r="Q195" s="234">
        <f>ROUND(E195*P195,2)</f>
        <v>0</v>
      </c>
      <c r="R195" s="236" t="s">
        <v>349</v>
      </c>
      <c r="S195" s="236" t="s">
        <v>152</v>
      </c>
      <c r="T195" s="237" t="s">
        <v>191</v>
      </c>
      <c r="U195" s="220">
        <v>0.13</v>
      </c>
      <c r="V195" s="220">
        <f>ROUND(E195*U195,2)</f>
        <v>143.52000000000001</v>
      </c>
      <c r="W195" s="220"/>
      <c r="X195" s="220" t="s">
        <v>192</v>
      </c>
      <c r="Y195" s="220" t="s">
        <v>148</v>
      </c>
      <c r="Z195" s="210"/>
      <c r="AA195" s="210"/>
      <c r="AB195" s="210"/>
      <c r="AC195" s="210"/>
      <c r="AD195" s="210"/>
      <c r="AE195" s="210"/>
      <c r="AF195" s="210"/>
      <c r="AG195" s="210" t="s">
        <v>193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2" x14ac:dyDescent="0.2">
      <c r="A196" s="217"/>
      <c r="B196" s="218"/>
      <c r="C196" s="256" t="s">
        <v>350</v>
      </c>
      <c r="D196" s="254"/>
      <c r="E196" s="254"/>
      <c r="F196" s="254"/>
      <c r="G196" s="254"/>
      <c r="H196" s="220"/>
      <c r="I196" s="220"/>
      <c r="J196" s="220"/>
      <c r="K196" s="220"/>
      <c r="L196" s="220"/>
      <c r="M196" s="220"/>
      <c r="N196" s="219"/>
      <c r="O196" s="219"/>
      <c r="P196" s="219"/>
      <c r="Q196" s="219"/>
      <c r="R196" s="220"/>
      <c r="S196" s="220"/>
      <c r="T196" s="220"/>
      <c r="U196" s="220"/>
      <c r="V196" s="220"/>
      <c r="W196" s="220"/>
      <c r="X196" s="220"/>
      <c r="Y196" s="220"/>
      <c r="Z196" s="210"/>
      <c r="AA196" s="210"/>
      <c r="AB196" s="210"/>
      <c r="AC196" s="210"/>
      <c r="AD196" s="210"/>
      <c r="AE196" s="210"/>
      <c r="AF196" s="210"/>
      <c r="AG196" s="210" t="s">
        <v>195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2" x14ac:dyDescent="0.2">
      <c r="A197" s="217"/>
      <c r="B197" s="218"/>
      <c r="C197" s="248" t="s">
        <v>351</v>
      </c>
      <c r="D197" s="221"/>
      <c r="E197" s="222"/>
      <c r="F197" s="220"/>
      <c r="G197" s="220"/>
      <c r="H197" s="220"/>
      <c r="I197" s="220"/>
      <c r="J197" s="220"/>
      <c r="K197" s="220"/>
      <c r="L197" s="220"/>
      <c r="M197" s="220"/>
      <c r="N197" s="219"/>
      <c r="O197" s="219"/>
      <c r="P197" s="219"/>
      <c r="Q197" s="219"/>
      <c r="R197" s="220"/>
      <c r="S197" s="220"/>
      <c r="T197" s="220"/>
      <c r="U197" s="220"/>
      <c r="V197" s="220"/>
      <c r="W197" s="220"/>
      <c r="X197" s="220"/>
      <c r="Y197" s="220"/>
      <c r="Z197" s="210"/>
      <c r="AA197" s="210"/>
      <c r="AB197" s="210"/>
      <c r="AC197" s="210"/>
      <c r="AD197" s="210"/>
      <c r="AE197" s="210"/>
      <c r="AF197" s="210"/>
      <c r="AG197" s="210" t="s">
        <v>171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3" x14ac:dyDescent="0.2">
      <c r="A198" s="217"/>
      <c r="B198" s="218"/>
      <c r="C198" s="248" t="s">
        <v>352</v>
      </c>
      <c r="D198" s="221"/>
      <c r="E198" s="222">
        <v>1104</v>
      </c>
      <c r="F198" s="220"/>
      <c r="G198" s="220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20"/>
      <c r="Z198" s="210"/>
      <c r="AA198" s="210"/>
      <c r="AB198" s="210"/>
      <c r="AC198" s="210"/>
      <c r="AD198" s="210"/>
      <c r="AE198" s="210"/>
      <c r="AF198" s="210"/>
      <c r="AG198" s="210" t="s">
        <v>171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ht="22.5" outlineLevel="1" x14ac:dyDescent="0.2">
      <c r="A199" s="231">
        <v>40</v>
      </c>
      <c r="B199" s="232" t="s">
        <v>353</v>
      </c>
      <c r="C199" s="247" t="s">
        <v>354</v>
      </c>
      <c r="D199" s="233" t="s">
        <v>238</v>
      </c>
      <c r="E199" s="234">
        <v>1104</v>
      </c>
      <c r="F199" s="235"/>
      <c r="G199" s="236">
        <f>ROUND(E199*F199,2)</f>
        <v>0</v>
      </c>
      <c r="H199" s="235"/>
      <c r="I199" s="236">
        <f>ROUND(E199*H199,2)</f>
        <v>0</v>
      </c>
      <c r="J199" s="235"/>
      <c r="K199" s="236">
        <f>ROUND(E199*J199,2)</f>
        <v>0</v>
      </c>
      <c r="L199" s="236">
        <v>21</v>
      </c>
      <c r="M199" s="236">
        <f>G199*(1+L199/100)</f>
        <v>0</v>
      </c>
      <c r="N199" s="234">
        <v>8.4999999999999995E-4</v>
      </c>
      <c r="O199" s="234">
        <f>ROUND(E199*N199,2)</f>
        <v>0.94</v>
      </c>
      <c r="P199" s="234">
        <v>0</v>
      </c>
      <c r="Q199" s="234">
        <f>ROUND(E199*P199,2)</f>
        <v>0</v>
      </c>
      <c r="R199" s="236" t="s">
        <v>349</v>
      </c>
      <c r="S199" s="236" t="s">
        <v>152</v>
      </c>
      <c r="T199" s="237" t="s">
        <v>191</v>
      </c>
      <c r="U199" s="220">
        <v>6.0000000000000001E-3</v>
      </c>
      <c r="V199" s="220">
        <f>ROUND(E199*U199,2)</f>
        <v>6.62</v>
      </c>
      <c r="W199" s="220"/>
      <c r="X199" s="220" t="s">
        <v>192</v>
      </c>
      <c r="Y199" s="220" t="s">
        <v>148</v>
      </c>
      <c r="Z199" s="210"/>
      <c r="AA199" s="210"/>
      <c r="AB199" s="210"/>
      <c r="AC199" s="210"/>
      <c r="AD199" s="210"/>
      <c r="AE199" s="210"/>
      <c r="AF199" s="210"/>
      <c r="AG199" s="210" t="s">
        <v>193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2" x14ac:dyDescent="0.2">
      <c r="A200" s="217"/>
      <c r="B200" s="218"/>
      <c r="C200" s="256" t="s">
        <v>350</v>
      </c>
      <c r="D200" s="254"/>
      <c r="E200" s="254"/>
      <c r="F200" s="254"/>
      <c r="G200" s="254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20"/>
      <c r="Z200" s="210"/>
      <c r="AA200" s="210"/>
      <c r="AB200" s="210"/>
      <c r="AC200" s="210"/>
      <c r="AD200" s="210"/>
      <c r="AE200" s="210"/>
      <c r="AF200" s="210"/>
      <c r="AG200" s="210" t="s">
        <v>195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2" x14ac:dyDescent="0.2">
      <c r="A201" s="217"/>
      <c r="B201" s="218"/>
      <c r="C201" s="248" t="s">
        <v>351</v>
      </c>
      <c r="D201" s="221"/>
      <c r="E201" s="222"/>
      <c r="F201" s="220"/>
      <c r="G201" s="220"/>
      <c r="H201" s="220"/>
      <c r="I201" s="220"/>
      <c r="J201" s="220"/>
      <c r="K201" s="220"/>
      <c r="L201" s="220"/>
      <c r="M201" s="220"/>
      <c r="N201" s="219"/>
      <c r="O201" s="219"/>
      <c r="P201" s="219"/>
      <c r="Q201" s="219"/>
      <c r="R201" s="220"/>
      <c r="S201" s="220"/>
      <c r="T201" s="220"/>
      <c r="U201" s="220"/>
      <c r="V201" s="220"/>
      <c r="W201" s="220"/>
      <c r="X201" s="220"/>
      <c r="Y201" s="220"/>
      <c r="Z201" s="210"/>
      <c r="AA201" s="210"/>
      <c r="AB201" s="210"/>
      <c r="AC201" s="210"/>
      <c r="AD201" s="210"/>
      <c r="AE201" s="210"/>
      <c r="AF201" s="210"/>
      <c r="AG201" s="210" t="s">
        <v>171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3" x14ac:dyDescent="0.2">
      <c r="A202" s="217"/>
      <c r="B202" s="218"/>
      <c r="C202" s="248" t="s">
        <v>352</v>
      </c>
      <c r="D202" s="221"/>
      <c r="E202" s="222">
        <v>1104</v>
      </c>
      <c r="F202" s="220"/>
      <c r="G202" s="220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10"/>
      <c r="AA202" s="210"/>
      <c r="AB202" s="210"/>
      <c r="AC202" s="210"/>
      <c r="AD202" s="210"/>
      <c r="AE202" s="210"/>
      <c r="AF202" s="210"/>
      <c r="AG202" s="210" t="s">
        <v>171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31">
        <v>41</v>
      </c>
      <c r="B203" s="232" t="s">
        <v>355</v>
      </c>
      <c r="C203" s="247" t="s">
        <v>356</v>
      </c>
      <c r="D203" s="233" t="s">
        <v>238</v>
      </c>
      <c r="E203" s="234">
        <v>1104</v>
      </c>
      <c r="F203" s="235"/>
      <c r="G203" s="236">
        <f>ROUND(E203*F203,2)</f>
        <v>0</v>
      </c>
      <c r="H203" s="235"/>
      <c r="I203" s="236">
        <f>ROUND(E203*H203,2)</f>
        <v>0</v>
      </c>
      <c r="J203" s="235"/>
      <c r="K203" s="236">
        <f>ROUND(E203*J203,2)</f>
        <v>0</v>
      </c>
      <c r="L203" s="236">
        <v>21</v>
      </c>
      <c r="M203" s="236">
        <f>G203*(1+L203/100)</f>
        <v>0</v>
      </c>
      <c r="N203" s="234">
        <v>0</v>
      </c>
      <c r="O203" s="234">
        <f>ROUND(E203*N203,2)</f>
        <v>0</v>
      </c>
      <c r="P203" s="234">
        <v>0</v>
      </c>
      <c r="Q203" s="234">
        <f>ROUND(E203*P203,2)</f>
        <v>0</v>
      </c>
      <c r="R203" s="236" t="s">
        <v>349</v>
      </c>
      <c r="S203" s="236" t="s">
        <v>152</v>
      </c>
      <c r="T203" s="237" t="s">
        <v>191</v>
      </c>
      <c r="U203" s="220">
        <v>0.112</v>
      </c>
      <c r="V203" s="220">
        <f>ROUND(E203*U203,2)</f>
        <v>123.65</v>
      </c>
      <c r="W203" s="220"/>
      <c r="X203" s="220" t="s">
        <v>192</v>
      </c>
      <c r="Y203" s="220" t="s">
        <v>148</v>
      </c>
      <c r="Z203" s="210"/>
      <c r="AA203" s="210"/>
      <c r="AB203" s="210"/>
      <c r="AC203" s="210"/>
      <c r="AD203" s="210"/>
      <c r="AE203" s="210"/>
      <c r="AF203" s="210"/>
      <c r="AG203" s="210" t="s">
        <v>193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2" x14ac:dyDescent="0.2">
      <c r="A204" s="217"/>
      <c r="B204" s="218"/>
      <c r="C204" s="248" t="s">
        <v>351</v>
      </c>
      <c r="D204" s="221"/>
      <c r="E204" s="222"/>
      <c r="F204" s="220"/>
      <c r="G204" s="22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20"/>
      <c r="Z204" s="210"/>
      <c r="AA204" s="210"/>
      <c r="AB204" s="210"/>
      <c r="AC204" s="210"/>
      <c r="AD204" s="210"/>
      <c r="AE204" s="210"/>
      <c r="AF204" s="210"/>
      <c r="AG204" s="210" t="s">
        <v>171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3" x14ac:dyDescent="0.2">
      <c r="A205" s="217"/>
      <c r="B205" s="218"/>
      <c r="C205" s="248" t="s">
        <v>352</v>
      </c>
      <c r="D205" s="221"/>
      <c r="E205" s="222">
        <v>1104</v>
      </c>
      <c r="F205" s="220"/>
      <c r="G205" s="220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20"/>
      <c r="Z205" s="210"/>
      <c r="AA205" s="210"/>
      <c r="AB205" s="210"/>
      <c r="AC205" s="210"/>
      <c r="AD205" s="210"/>
      <c r="AE205" s="210"/>
      <c r="AF205" s="210"/>
      <c r="AG205" s="210" t="s">
        <v>171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x14ac:dyDescent="0.2">
      <c r="A206" s="224" t="s">
        <v>140</v>
      </c>
      <c r="B206" s="225" t="s">
        <v>93</v>
      </c>
      <c r="C206" s="245" t="s">
        <v>94</v>
      </c>
      <c r="D206" s="226"/>
      <c r="E206" s="227"/>
      <c r="F206" s="228"/>
      <c r="G206" s="228">
        <f>SUMIF(AG207:AG212,"&lt;&gt;NOR",G207:G212)</f>
        <v>0</v>
      </c>
      <c r="H206" s="228"/>
      <c r="I206" s="228">
        <f>SUM(I207:I212)</f>
        <v>0</v>
      </c>
      <c r="J206" s="228"/>
      <c r="K206" s="228">
        <f>SUM(K207:K212)</f>
        <v>0</v>
      </c>
      <c r="L206" s="228"/>
      <c r="M206" s="228">
        <f>SUM(M207:M212)</f>
        <v>0</v>
      </c>
      <c r="N206" s="227"/>
      <c r="O206" s="227">
        <f>SUM(O207:O212)</f>
        <v>0</v>
      </c>
      <c r="P206" s="227"/>
      <c r="Q206" s="227">
        <f>SUM(Q207:Q212)</f>
        <v>0</v>
      </c>
      <c r="R206" s="228"/>
      <c r="S206" s="228"/>
      <c r="T206" s="229"/>
      <c r="U206" s="223"/>
      <c r="V206" s="223">
        <f>SUM(V207:V212)</f>
        <v>0</v>
      </c>
      <c r="W206" s="223"/>
      <c r="X206" s="223"/>
      <c r="Y206" s="223"/>
      <c r="AG206" t="s">
        <v>141</v>
      </c>
    </row>
    <row r="207" spans="1:60" outlineLevel="1" x14ac:dyDescent="0.2">
      <c r="A207" s="231">
        <v>42</v>
      </c>
      <c r="B207" s="232" t="s">
        <v>357</v>
      </c>
      <c r="C207" s="247" t="s">
        <v>358</v>
      </c>
      <c r="D207" s="233" t="s">
        <v>296</v>
      </c>
      <c r="E207" s="234">
        <v>5</v>
      </c>
      <c r="F207" s="235"/>
      <c r="G207" s="236">
        <f>ROUND(E207*F207,2)</f>
        <v>0</v>
      </c>
      <c r="H207" s="235"/>
      <c r="I207" s="236">
        <f>ROUND(E207*H207,2)</f>
        <v>0</v>
      </c>
      <c r="J207" s="235"/>
      <c r="K207" s="236">
        <f>ROUND(E207*J207,2)</f>
        <v>0</v>
      </c>
      <c r="L207" s="236">
        <v>21</v>
      </c>
      <c r="M207" s="236">
        <f>G207*(1+L207/100)</f>
        <v>0</v>
      </c>
      <c r="N207" s="234">
        <v>0</v>
      </c>
      <c r="O207" s="234">
        <f>ROUND(E207*N207,2)</f>
        <v>0</v>
      </c>
      <c r="P207" s="234">
        <v>0</v>
      </c>
      <c r="Q207" s="234">
        <f>ROUND(E207*P207,2)</f>
        <v>0</v>
      </c>
      <c r="R207" s="236"/>
      <c r="S207" s="236" t="s">
        <v>145</v>
      </c>
      <c r="T207" s="237" t="s">
        <v>146</v>
      </c>
      <c r="U207" s="220">
        <v>0</v>
      </c>
      <c r="V207" s="220">
        <f>ROUND(E207*U207,2)</f>
        <v>0</v>
      </c>
      <c r="W207" s="220"/>
      <c r="X207" s="220" t="s">
        <v>192</v>
      </c>
      <c r="Y207" s="220" t="s">
        <v>148</v>
      </c>
      <c r="Z207" s="210"/>
      <c r="AA207" s="210"/>
      <c r="AB207" s="210"/>
      <c r="AC207" s="210"/>
      <c r="AD207" s="210"/>
      <c r="AE207" s="210"/>
      <c r="AF207" s="210"/>
      <c r="AG207" s="210" t="s">
        <v>193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2" x14ac:dyDescent="0.2">
      <c r="A208" s="217"/>
      <c r="B208" s="218"/>
      <c r="C208" s="248" t="s">
        <v>359</v>
      </c>
      <c r="D208" s="221"/>
      <c r="E208" s="222"/>
      <c r="F208" s="220"/>
      <c r="G208" s="220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10"/>
      <c r="AA208" s="210"/>
      <c r="AB208" s="210"/>
      <c r="AC208" s="210"/>
      <c r="AD208" s="210"/>
      <c r="AE208" s="210"/>
      <c r="AF208" s="210"/>
      <c r="AG208" s="210" t="s">
        <v>171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3" x14ac:dyDescent="0.2">
      <c r="A209" s="217"/>
      <c r="B209" s="218"/>
      <c r="C209" s="248" t="s">
        <v>360</v>
      </c>
      <c r="D209" s="221"/>
      <c r="E209" s="222">
        <v>5</v>
      </c>
      <c r="F209" s="220"/>
      <c r="G209" s="220"/>
      <c r="H209" s="220"/>
      <c r="I209" s="220"/>
      <c r="J209" s="220"/>
      <c r="K209" s="220"/>
      <c r="L209" s="220"/>
      <c r="M209" s="220"/>
      <c r="N209" s="219"/>
      <c r="O209" s="219"/>
      <c r="P209" s="219"/>
      <c r="Q209" s="219"/>
      <c r="R209" s="220"/>
      <c r="S209" s="220"/>
      <c r="T209" s="220"/>
      <c r="U209" s="220"/>
      <c r="V209" s="220"/>
      <c r="W209" s="220"/>
      <c r="X209" s="220"/>
      <c r="Y209" s="220"/>
      <c r="Z209" s="210"/>
      <c r="AA209" s="210"/>
      <c r="AB209" s="210"/>
      <c r="AC209" s="210"/>
      <c r="AD209" s="210"/>
      <c r="AE209" s="210"/>
      <c r="AF209" s="210"/>
      <c r="AG209" s="210" t="s">
        <v>171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31">
        <v>43</v>
      </c>
      <c r="B210" s="232" t="s">
        <v>361</v>
      </c>
      <c r="C210" s="247" t="s">
        <v>362</v>
      </c>
      <c r="D210" s="233" t="s">
        <v>296</v>
      </c>
      <c r="E210" s="234">
        <v>1</v>
      </c>
      <c r="F210" s="235"/>
      <c r="G210" s="236">
        <f>ROUND(E210*F210,2)</f>
        <v>0</v>
      </c>
      <c r="H210" s="235"/>
      <c r="I210" s="236">
        <f>ROUND(E210*H210,2)</f>
        <v>0</v>
      </c>
      <c r="J210" s="235"/>
      <c r="K210" s="236">
        <f>ROUND(E210*J210,2)</f>
        <v>0</v>
      </c>
      <c r="L210" s="236">
        <v>21</v>
      </c>
      <c r="M210" s="236">
        <f>G210*(1+L210/100)</f>
        <v>0</v>
      </c>
      <c r="N210" s="234">
        <v>0</v>
      </c>
      <c r="O210" s="234">
        <f>ROUND(E210*N210,2)</f>
        <v>0</v>
      </c>
      <c r="P210" s="234">
        <v>0</v>
      </c>
      <c r="Q210" s="234">
        <f>ROUND(E210*P210,2)</f>
        <v>0</v>
      </c>
      <c r="R210" s="236"/>
      <c r="S210" s="236" t="s">
        <v>145</v>
      </c>
      <c r="T210" s="237" t="s">
        <v>146</v>
      </c>
      <c r="U210" s="220">
        <v>0</v>
      </c>
      <c r="V210" s="220">
        <f>ROUND(E210*U210,2)</f>
        <v>0</v>
      </c>
      <c r="W210" s="220"/>
      <c r="X210" s="220" t="s">
        <v>192</v>
      </c>
      <c r="Y210" s="220" t="s">
        <v>148</v>
      </c>
      <c r="Z210" s="210"/>
      <c r="AA210" s="210"/>
      <c r="AB210" s="210"/>
      <c r="AC210" s="210"/>
      <c r="AD210" s="210"/>
      <c r="AE210" s="210"/>
      <c r="AF210" s="210"/>
      <c r="AG210" s="210" t="s">
        <v>193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2" x14ac:dyDescent="0.2">
      <c r="A211" s="217"/>
      <c r="B211" s="218"/>
      <c r="C211" s="248" t="s">
        <v>359</v>
      </c>
      <c r="D211" s="221"/>
      <c r="E211" s="222"/>
      <c r="F211" s="220"/>
      <c r="G211" s="220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20"/>
      <c r="Z211" s="210"/>
      <c r="AA211" s="210"/>
      <c r="AB211" s="210"/>
      <c r="AC211" s="210"/>
      <c r="AD211" s="210"/>
      <c r="AE211" s="210"/>
      <c r="AF211" s="210"/>
      <c r="AG211" s="210" t="s">
        <v>171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3" x14ac:dyDescent="0.2">
      <c r="A212" s="217"/>
      <c r="B212" s="218"/>
      <c r="C212" s="248" t="s">
        <v>172</v>
      </c>
      <c r="D212" s="221"/>
      <c r="E212" s="222">
        <v>1</v>
      </c>
      <c r="F212" s="220"/>
      <c r="G212" s="220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20"/>
      <c r="Z212" s="210"/>
      <c r="AA212" s="210"/>
      <c r="AB212" s="210"/>
      <c r="AC212" s="210"/>
      <c r="AD212" s="210"/>
      <c r="AE212" s="210"/>
      <c r="AF212" s="210"/>
      <c r="AG212" s="210" t="s">
        <v>171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x14ac:dyDescent="0.2">
      <c r="A213" s="224" t="s">
        <v>140</v>
      </c>
      <c r="B213" s="225" t="s">
        <v>95</v>
      </c>
      <c r="C213" s="245" t="s">
        <v>96</v>
      </c>
      <c r="D213" s="226"/>
      <c r="E213" s="227"/>
      <c r="F213" s="228"/>
      <c r="G213" s="228">
        <f>SUMIF(AG214:AG215,"&lt;&gt;NOR",G214:G215)</f>
        <v>0</v>
      </c>
      <c r="H213" s="228"/>
      <c r="I213" s="228">
        <f>SUM(I214:I215)</f>
        <v>0</v>
      </c>
      <c r="J213" s="228"/>
      <c r="K213" s="228">
        <f>SUM(K214:K215)</f>
        <v>0</v>
      </c>
      <c r="L213" s="228"/>
      <c r="M213" s="228">
        <f>SUM(M214:M215)</f>
        <v>0</v>
      </c>
      <c r="N213" s="227"/>
      <c r="O213" s="227">
        <f>SUM(O214:O215)</f>
        <v>0</v>
      </c>
      <c r="P213" s="227"/>
      <c r="Q213" s="227">
        <f>SUM(Q214:Q215)</f>
        <v>0</v>
      </c>
      <c r="R213" s="228"/>
      <c r="S213" s="228"/>
      <c r="T213" s="229"/>
      <c r="U213" s="223"/>
      <c r="V213" s="223">
        <f>SUM(V214:V215)</f>
        <v>1345.38</v>
      </c>
      <c r="W213" s="223"/>
      <c r="X213" s="223"/>
      <c r="Y213" s="223"/>
      <c r="AG213" t="s">
        <v>141</v>
      </c>
    </row>
    <row r="214" spans="1:60" outlineLevel="1" x14ac:dyDescent="0.2">
      <c r="A214" s="231">
        <v>44</v>
      </c>
      <c r="B214" s="232" t="s">
        <v>363</v>
      </c>
      <c r="C214" s="247" t="s">
        <v>364</v>
      </c>
      <c r="D214" s="233" t="s">
        <v>244</v>
      </c>
      <c r="E214" s="234">
        <v>3587.6720399999999</v>
      </c>
      <c r="F214" s="235"/>
      <c r="G214" s="236">
        <f>ROUND(E214*F214,2)</f>
        <v>0</v>
      </c>
      <c r="H214" s="235"/>
      <c r="I214" s="236">
        <f>ROUND(E214*H214,2)</f>
        <v>0</v>
      </c>
      <c r="J214" s="235"/>
      <c r="K214" s="236">
        <f>ROUND(E214*J214,2)</f>
        <v>0</v>
      </c>
      <c r="L214" s="236">
        <v>21</v>
      </c>
      <c r="M214" s="236">
        <f>G214*(1+L214/100)</f>
        <v>0</v>
      </c>
      <c r="N214" s="234">
        <v>0</v>
      </c>
      <c r="O214" s="234">
        <f>ROUND(E214*N214,2)</f>
        <v>0</v>
      </c>
      <c r="P214" s="234">
        <v>0</v>
      </c>
      <c r="Q214" s="234">
        <f>ROUND(E214*P214,2)</f>
        <v>0</v>
      </c>
      <c r="R214" s="236" t="s">
        <v>248</v>
      </c>
      <c r="S214" s="236" t="s">
        <v>152</v>
      </c>
      <c r="T214" s="237" t="s">
        <v>191</v>
      </c>
      <c r="U214" s="220">
        <v>0.375</v>
      </c>
      <c r="V214" s="220">
        <f>ROUND(E214*U214,2)</f>
        <v>1345.38</v>
      </c>
      <c r="W214" s="220"/>
      <c r="X214" s="220" t="s">
        <v>192</v>
      </c>
      <c r="Y214" s="220" t="s">
        <v>148</v>
      </c>
      <c r="Z214" s="210"/>
      <c r="AA214" s="210"/>
      <c r="AB214" s="210"/>
      <c r="AC214" s="210"/>
      <c r="AD214" s="210"/>
      <c r="AE214" s="210"/>
      <c r="AF214" s="210"/>
      <c r="AG214" s="210" t="s">
        <v>193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ht="22.5" outlineLevel="2" x14ac:dyDescent="0.2">
      <c r="A215" s="217"/>
      <c r="B215" s="218"/>
      <c r="C215" s="256" t="s">
        <v>365</v>
      </c>
      <c r="D215" s="254"/>
      <c r="E215" s="254"/>
      <c r="F215" s="254"/>
      <c r="G215" s="254"/>
      <c r="H215" s="220"/>
      <c r="I215" s="220"/>
      <c r="J215" s="220"/>
      <c r="K215" s="220"/>
      <c r="L215" s="220"/>
      <c r="M215" s="220"/>
      <c r="N215" s="219"/>
      <c r="O215" s="219"/>
      <c r="P215" s="219"/>
      <c r="Q215" s="219"/>
      <c r="R215" s="220"/>
      <c r="S215" s="220"/>
      <c r="T215" s="220"/>
      <c r="U215" s="220"/>
      <c r="V215" s="220"/>
      <c r="W215" s="220"/>
      <c r="X215" s="220"/>
      <c r="Y215" s="220"/>
      <c r="Z215" s="210"/>
      <c r="AA215" s="210"/>
      <c r="AB215" s="210"/>
      <c r="AC215" s="210"/>
      <c r="AD215" s="210"/>
      <c r="AE215" s="210"/>
      <c r="AF215" s="210"/>
      <c r="AG215" s="210" t="s">
        <v>195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55" t="str">
        <f>C215</f>
        <v>přesun hmot pro haly občanské výstavby (JKSO 802), haly pro výrobu a služby (JKSO 811) s nosnou svislou konstrukcí monolitickou betonovou tyčovou nebo plošnou</v>
      </c>
      <c r="BB215" s="210"/>
      <c r="BC215" s="210"/>
      <c r="BD215" s="210"/>
      <c r="BE215" s="210"/>
      <c r="BF215" s="210"/>
      <c r="BG215" s="210"/>
      <c r="BH215" s="210"/>
    </row>
    <row r="216" spans="1:60" x14ac:dyDescent="0.2">
      <c r="A216" s="224" t="s">
        <v>140</v>
      </c>
      <c r="B216" s="225" t="s">
        <v>97</v>
      </c>
      <c r="C216" s="245" t="s">
        <v>98</v>
      </c>
      <c r="D216" s="226"/>
      <c r="E216" s="227"/>
      <c r="F216" s="228"/>
      <c r="G216" s="228">
        <f>SUMIF(AG217:AG245,"&lt;&gt;NOR",G217:G245)</f>
        <v>0</v>
      </c>
      <c r="H216" s="228"/>
      <c r="I216" s="228">
        <f>SUM(I217:I245)</f>
        <v>0</v>
      </c>
      <c r="J216" s="228"/>
      <c r="K216" s="228">
        <f>SUM(K217:K245)</f>
        <v>0</v>
      </c>
      <c r="L216" s="228"/>
      <c r="M216" s="228">
        <f>SUM(M217:M245)</f>
        <v>0</v>
      </c>
      <c r="N216" s="227"/>
      <c r="O216" s="227">
        <f>SUM(O217:O245)</f>
        <v>1.31</v>
      </c>
      <c r="P216" s="227"/>
      <c r="Q216" s="227">
        <f>SUM(Q217:Q245)</f>
        <v>0</v>
      </c>
      <c r="R216" s="228"/>
      <c r="S216" s="228"/>
      <c r="T216" s="229"/>
      <c r="U216" s="223"/>
      <c r="V216" s="223">
        <f>SUM(V217:V245)</f>
        <v>135</v>
      </c>
      <c r="W216" s="223"/>
      <c r="X216" s="223"/>
      <c r="Y216" s="223"/>
      <c r="AG216" t="s">
        <v>141</v>
      </c>
    </row>
    <row r="217" spans="1:60" ht="33.75" outlineLevel="1" x14ac:dyDescent="0.2">
      <c r="A217" s="231">
        <v>45</v>
      </c>
      <c r="B217" s="232" t="s">
        <v>366</v>
      </c>
      <c r="C217" s="247" t="s">
        <v>367</v>
      </c>
      <c r="D217" s="233" t="s">
        <v>238</v>
      </c>
      <c r="E217" s="234">
        <v>202.92</v>
      </c>
      <c r="F217" s="235"/>
      <c r="G217" s="236">
        <f>ROUND(E217*F217,2)</f>
        <v>0</v>
      </c>
      <c r="H217" s="235"/>
      <c r="I217" s="236">
        <f>ROUND(E217*H217,2)</f>
        <v>0</v>
      </c>
      <c r="J217" s="235"/>
      <c r="K217" s="236">
        <f>ROUND(E217*J217,2)</f>
        <v>0</v>
      </c>
      <c r="L217" s="236">
        <v>21</v>
      </c>
      <c r="M217" s="236">
        <f>G217*(1+L217/100)</f>
        <v>0</v>
      </c>
      <c r="N217" s="234">
        <v>1.7000000000000001E-4</v>
      </c>
      <c r="O217" s="234">
        <f>ROUND(E217*N217,2)</f>
        <v>0.03</v>
      </c>
      <c r="P217" s="234">
        <v>0</v>
      </c>
      <c r="Q217" s="234">
        <f>ROUND(E217*P217,2)</f>
        <v>0</v>
      </c>
      <c r="R217" s="236" t="s">
        <v>368</v>
      </c>
      <c r="S217" s="236" t="s">
        <v>152</v>
      </c>
      <c r="T217" s="237" t="s">
        <v>191</v>
      </c>
      <c r="U217" s="220">
        <v>4.9000000000000002E-2</v>
      </c>
      <c r="V217" s="220">
        <f>ROUND(E217*U217,2)</f>
        <v>9.94</v>
      </c>
      <c r="W217" s="220"/>
      <c r="X217" s="220" t="s">
        <v>192</v>
      </c>
      <c r="Y217" s="220" t="s">
        <v>148</v>
      </c>
      <c r="Z217" s="210"/>
      <c r="AA217" s="210"/>
      <c r="AB217" s="210"/>
      <c r="AC217" s="210"/>
      <c r="AD217" s="210"/>
      <c r="AE217" s="210"/>
      <c r="AF217" s="210"/>
      <c r="AG217" s="210" t="s">
        <v>369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2" x14ac:dyDescent="0.2">
      <c r="A218" s="217"/>
      <c r="B218" s="218"/>
      <c r="C218" s="248" t="s">
        <v>370</v>
      </c>
      <c r="D218" s="221"/>
      <c r="E218" s="222"/>
      <c r="F218" s="220"/>
      <c r="G218" s="220"/>
      <c r="H218" s="220"/>
      <c r="I218" s="220"/>
      <c r="J218" s="220"/>
      <c r="K218" s="220"/>
      <c r="L218" s="220"/>
      <c r="M218" s="220"/>
      <c r="N218" s="219"/>
      <c r="O218" s="219"/>
      <c r="P218" s="219"/>
      <c r="Q218" s="219"/>
      <c r="R218" s="220"/>
      <c r="S218" s="220"/>
      <c r="T218" s="220"/>
      <c r="U218" s="220"/>
      <c r="V218" s="220"/>
      <c r="W218" s="220"/>
      <c r="X218" s="220"/>
      <c r="Y218" s="220"/>
      <c r="Z218" s="210"/>
      <c r="AA218" s="210"/>
      <c r="AB218" s="210"/>
      <c r="AC218" s="210"/>
      <c r="AD218" s="210"/>
      <c r="AE218" s="210"/>
      <c r="AF218" s="210"/>
      <c r="AG218" s="210" t="s">
        <v>171</v>
      </c>
      <c r="AH218" s="210">
        <v>0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3" x14ac:dyDescent="0.2">
      <c r="A219" s="217"/>
      <c r="B219" s="218"/>
      <c r="C219" s="248" t="s">
        <v>371</v>
      </c>
      <c r="D219" s="221"/>
      <c r="E219" s="222">
        <v>202.92</v>
      </c>
      <c r="F219" s="220"/>
      <c r="G219" s="220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20"/>
      <c r="Z219" s="210"/>
      <c r="AA219" s="210"/>
      <c r="AB219" s="210"/>
      <c r="AC219" s="210"/>
      <c r="AD219" s="210"/>
      <c r="AE219" s="210"/>
      <c r="AF219" s="210"/>
      <c r="AG219" s="210" t="s">
        <v>171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ht="22.5" outlineLevel="1" x14ac:dyDescent="0.2">
      <c r="A220" s="231">
        <v>46</v>
      </c>
      <c r="B220" s="232" t="s">
        <v>372</v>
      </c>
      <c r="C220" s="247" t="s">
        <v>373</v>
      </c>
      <c r="D220" s="233" t="s">
        <v>238</v>
      </c>
      <c r="E220" s="234">
        <v>202.92</v>
      </c>
      <c r="F220" s="235"/>
      <c r="G220" s="236">
        <f>ROUND(E220*F220,2)</f>
        <v>0</v>
      </c>
      <c r="H220" s="235"/>
      <c r="I220" s="236">
        <f>ROUND(E220*H220,2)</f>
        <v>0</v>
      </c>
      <c r="J220" s="235"/>
      <c r="K220" s="236">
        <f>ROUND(E220*J220,2)</f>
        <v>0</v>
      </c>
      <c r="L220" s="236">
        <v>21</v>
      </c>
      <c r="M220" s="236">
        <f>G220*(1+L220/100)</f>
        <v>0</v>
      </c>
      <c r="N220" s="234">
        <v>8.0000000000000007E-5</v>
      </c>
      <c r="O220" s="234">
        <f>ROUND(E220*N220,2)</f>
        <v>0.02</v>
      </c>
      <c r="P220" s="234">
        <v>0</v>
      </c>
      <c r="Q220" s="234">
        <f>ROUND(E220*P220,2)</f>
        <v>0</v>
      </c>
      <c r="R220" s="236" t="s">
        <v>368</v>
      </c>
      <c r="S220" s="236" t="s">
        <v>152</v>
      </c>
      <c r="T220" s="237" t="s">
        <v>191</v>
      </c>
      <c r="U220" s="220">
        <v>0.34</v>
      </c>
      <c r="V220" s="220">
        <f>ROUND(E220*U220,2)</f>
        <v>68.989999999999995</v>
      </c>
      <c r="W220" s="220"/>
      <c r="X220" s="220" t="s">
        <v>192</v>
      </c>
      <c r="Y220" s="220" t="s">
        <v>148</v>
      </c>
      <c r="Z220" s="210"/>
      <c r="AA220" s="210"/>
      <c r="AB220" s="210"/>
      <c r="AC220" s="210"/>
      <c r="AD220" s="210"/>
      <c r="AE220" s="210"/>
      <c r="AF220" s="210"/>
      <c r="AG220" s="210" t="s">
        <v>369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2" x14ac:dyDescent="0.2">
      <c r="A221" s="217"/>
      <c r="B221" s="218"/>
      <c r="C221" s="248" t="s">
        <v>374</v>
      </c>
      <c r="D221" s="221"/>
      <c r="E221" s="222"/>
      <c r="F221" s="220"/>
      <c r="G221" s="220"/>
      <c r="H221" s="220"/>
      <c r="I221" s="220"/>
      <c r="J221" s="220"/>
      <c r="K221" s="220"/>
      <c r="L221" s="220"/>
      <c r="M221" s="220"/>
      <c r="N221" s="219"/>
      <c r="O221" s="219"/>
      <c r="P221" s="219"/>
      <c r="Q221" s="219"/>
      <c r="R221" s="220"/>
      <c r="S221" s="220"/>
      <c r="T221" s="220"/>
      <c r="U221" s="220"/>
      <c r="V221" s="220"/>
      <c r="W221" s="220"/>
      <c r="X221" s="220"/>
      <c r="Y221" s="220"/>
      <c r="Z221" s="210"/>
      <c r="AA221" s="210"/>
      <c r="AB221" s="210"/>
      <c r="AC221" s="210"/>
      <c r="AD221" s="210"/>
      <c r="AE221" s="210"/>
      <c r="AF221" s="210"/>
      <c r="AG221" s="210" t="s">
        <v>171</v>
      </c>
      <c r="AH221" s="210">
        <v>0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3" x14ac:dyDescent="0.2">
      <c r="A222" s="217"/>
      <c r="B222" s="218"/>
      <c r="C222" s="248" t="s">
        <v>371</v>
      </c>
      <c r="D222" s="221"/>
      <c r="E222" s="222">
        <v>202.92</v>
      </c>
      <c r="F222" s="220"/>
      <c r="G222" s="220"/>
      <c r="H222" s="220"/>
      <c r="I222" s="220"/>
      <c r="J222" s="220"/>
      <c r="K222" s="220"/>
      <c r="L222" s="220"/>
      <c r="M222" s="220"/>
      <c r="N222" s="219"/>
      <c r="O222" s="219"/>
      <c r="P222" s="219"/>
      <c r="Q222" s="219"/>
      <c r="R222" s="220"/>
      <c r="S222" s="220"/>
      <c r="T222" s="220"/>
      <c r="U222" s="220"/>
      <c r="V222" s="220"/>
      <c r="W222" s="220"/>
      <c r="X222" s="220"/>
      <c r="Y222" s="220"/>
      <c r="Z222" s="210"/>
      <c r="AA222" s="210"/>
      <c r="AB222" s="210"/>
      <c r="AC222" s="210"/>
      <c r="AD222" s="210"/>
      <c r="AE222" s="210"/>
      <c r="AF222" s="210"/>
      <c r="AG222" s="210" t="s">
        <v>171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ht="22.5" outlineLevel="1" x14ac:dyDescent="0.2">
      <c r="A223" s="231">
        <v>47</v>
      </c>
      <c r="B223" s="232" t="s">
        <v>375</v>
      </c>
      <c r="C223" s="247" t="s">
        <v>376</v>
      </c>
      <c r="D223" s="233" t="s">
        <v>238</v>
      </c>
      <c r="E223" s="234">
        <v>202.92</v>
      </c>
      <c r="F223" s="235"/>
      <c r="G223" s="236">
        <f>ROUND(E223*F223,2)</f>
        <v>0</v>
      </c>
      <c r="H223" s="235"/>
      <c r="I223" s="236">
        <f>ROUND(E223*H223,2)</f>
        <v>0</v>
      </c>
      <c r="J223" s="235"/>
      <c r="K223" s="236">
        <f>ROUND(E223*J223,2)</f>
        <v>0</v>
      </c>
      <c r="L223" s="236">
        <v>21</v>
      </c>
      <c r="M223" s="236">
        <f>G223*(1+L223/100)</f>
        <v>0</v>
      </c>
      <c r="N223" s="234">
        <v>5.8E-4</v>
      </c>
      <c r="O223" s="234">
        <f>ROUND(E223*N223,2)</f>
        <v>0.12</v>
      </c>
      <c r="P223" s="234">
        <v>0</v>
      </c>
      <c r="Q223" s="234">
        <f>ROUND(E223*P223,2)</f>
        <v>0</v>
      </c>
      <c r="R223" s="236" t="s">
        <v>368</v>
      </c>
      <c r="S223" s="236" t="s">
        <v>152</v>
      </c>
      <c r="T223" s="237" t="s">
        <v>191</v>
      </c>
      <c r="U223" s="220">
        <v>0.26600000000000001</v>
      </c>
      <c r="V223" s="220">
        <f>ROUND(E223*U223,2)</f>
        <v>53.98</v>
      </c>
      <c r="W223" s="220"/>
      <c r="X223" s="220" t="s">
        <v>192</v>
      </c>
      <c r="Y223" s="220" t="s">
        <v>148</v>
      </c>
      <c r="Z223" s="210"/>
      <c r="AA223" s="210"/>
      <c r="AB223" s="210"/>
      <c r="AC223" s="210"/>
      <c r="AD223" s="210"/>
      <c r="AE223" s="210"/>
      <c r="AF223" s="210"/>
      <c r="AG223" s="210" t="s">
        <v>369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2" x14ac:dyDescent="0.2">
      <c r="A224" s="217"/>
      <c r="B224" s="218"/>
      <c r="C224" s="248" t="s">
        <v>370</v>
      </c>
      <c r="D224" s="221"/>
      <c r="E224" s="222"/>
      <c r="F224" s="220"/>
      <c r="G224" s="220"/>
      <c r="H224" s="220"/>
      <c r="I224" s="220"/>
      <c r="J224" s="220"/>
      <c r="K224" s="220"/>
      <c r="L224" s="220"/>
      <c r="M224" s="220"/>
      <c r="N224" s="219"/>
      <c r="O224" s="219"/>
      <c r="P224" s="219"/>
      <c r="Q224" s="219"/>
      <c r="R224" s="220"/>
      <c r="S224" s="220"/>
      <c r="T224" s="220"/>
      <c r="U224" s="220"/>
      <c r="V224" s="220"/>
      <c r="W224" s="220"/>
      <c r="X224" s="220"/>
      <c r="Y224" s="220"/>
      <c r="Z224" s="210"/>
      <c r="AA224" s="210"/>
      <c r="AB224" s="210"/>
      <c r="AC224" s="210"/>
      <c r="AD224" s="210"/>
      <c r="AE224" s="210"/>
      <c r="AF224" s="210"/>
      <c r="AG224" s="210" t="s">
        <v>171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3" x14ac:dyDescent="0.2">
      <c r="A225" s="217"/>
      <c r="B225" s="218"/>
      <c r="C225" s="248" t="s">
        <v>371</v>
      </c>
      <c r="D225" s="221"/>
      <c r="E225" s="222">
        <v>202.92</v>
      </c>
      <c r="F225" s="220"/>
      <c r="G225" s="220"/>
      <c r="H225" s="220"/>
      <c r="I225" s="220"/>
      <c r="J225" s="220"/>
      <c r="K225" s="220"/>
      <c r="L225" s="220"/>
      <c r="M225" s="220"/>
      <c r="N225" s="219"/>
      <c r="O225" s="219"/>
      <c r="P225" s="219"/>
      <c r="Q225" s="219"/>
      <c r="R225" s="220"/>
      <c r="S225" s="220"/>
      <c r="T225" s="220"/>
      <c r="U225" s="220"/>
      <c r="V225" s="220"/>
      <c r="W225" s="220"/>
      <c r="X225" s="220"/>
      <c r="Y225" s="220"/>
      <c r="Z225" s="210"/>
      <c r="AA225" s="210"/>
      <c r="AB225" s="210"/>
      <c r="AC225" s="210"/>
      <c r="AD225" s="210"/>
      <c r="AE225" s="210"/>
      <c r="AF225" s="210"/>
      <c r="AG225" s="210" t="s">
        <v>171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">
      <c r="A226" s="231">
        <v>48</v>
      </c>
      <c r="B226" s="232" t="s">
        <v>377</v>
      </c>
      <c r="C226" s="247" t="s">
        <v>378</v>
      </c>
      <c r="D226" s="233" t="s">
        <v>244</v>
      </c>
      <c r="E226" s="234">
        <v>1.3068</v>
      </c>
      <c r="F226" s="235"/>
      <c r="G226" s="236">
        <f>ROUND(E226*F226,2)</f>
        <v>0</v>
      </c>
      <c r="H226" s="235"/>
      <c r="I226" s="236">
        <f>ROUND(E226*H226,2)</f>
        <v>0</v>
      </c>
      <c r="J226" s="235"/>
      <c r="K226" s="236">
        <f>ROUND(E226*J226,2)</f>
        <v>0</v>
      </c>
      <c r="L226" s="236">
        <v>21</v>
      </c>
      <c r="M226" s="236">
        <f>G226*(1+L226/100)</f>
        <v>0</v>
      </c>
      <c r="N226" s="234">
        <v>0</v>
      </c>
      <c r="O226" s="234">
        <f>ROUND(E226*N226,2)</f>
        <v>0</v>
      </c>
      <c r="P226" s="234">
        <v>0</v>
      </c>
      <c r="Q226" s="234">
        <f>ROUND(E226*P226,2)</f>
        <v>0</v>
      </c>
      <c r="R226" s="236" t="s">
        <v>368</v>
      </c>
      <c r="S226" s="236" t="s">
        <v>152</v>
      </c>
      <c r="T226" s="237" t="s">
        <v>191</v>
      </c>
      <c r="U226" s="220">
        <v>1.5980000000000001</v>
      </c>
      <c r="V226" s="220">
        <f>ROUND(E226*U226,2)</f>
        <v>2.09</v>
      </c>
      <c r="W226" s="220"/>
      <c r="X226" s="220" t="s">
        <v>192</v>
      </c>
      <c r="Y226" s="220" t="s">
        <v>148</v>
      </c>
      <c r="Z226" s="210"/>
      <c r="AA226" s="210"/>
      <c r="AB226" s="210"/>
      <c r="AC226" s="210"/>
      <c r="AD226" s="210"/>
      <c r="AE226" s="210"/>
      <c r="AF226" s="210"/>
      <c r="AG226" s="210" t="s">
        <v>379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2" x14ac:dyDescent="0.2">
      <c r="A227" s="217"/>
      <c r="B227" s="218"/>
      <c r="C227" s="256" t="s">
        <v>380</v>
      </c>
      <c r="D227" s="254"/>
      <c r="E227" s="254"/>
      <c r="F227" s="254"/>
      <c r="G227" s="254"/>
      <c r="H227" s="220"/>
      <c r="I227" s="220"/>
      <c r="J227" s="220"/>
      <c r="K227" s="220"/>
      <c r="L227" s="220"/>
      <c r="M227" s="220"/>
      <c r="N227" s="219"/>
      <c r="O227" s="219"/>
      <c r="P227" s="219"/>
      <c r="Q227" s="219"/>
      <c r="R227" s="220"/>
      <c r="S227" s="220"/>
      <c r="T227" s="220"/>
      <c r="U227" s="220"/>
      <c r="V227" s="220"/>
      <c r="W227" s="220"/>
      <c r="X227" s="220"/>
      <c r="Y227" s="220"/>
      <c r="Z227" s="210"/>
      <c r="AA227" s="210"/>
      <c r="AB227" s="210"/>
      <c r="AC227" s="210"/>
      <c r="AD227" s="210"/>
      <c r="AE227" s="210"/>
      <c r="AF227" s="210"/>
      <c r="AG227" s="210" t="s">
        <v>195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ht="45" outlineLevel="1" x14ac:dyDescent="0.2">
      <c r="A228" s="231">
        <v>49</v>
      </c>
      <c r="B228" s="232" t="s">
        <v>381</v>
      </c>
      <c r="C228" s="247" t="s">
        <v>382</v>
      </c>
      <c r="D228" s="233" t="s">
        <v>383</v>
      </c>
      <c r="E228" s="234">
        <v>66.9636</v>
      </c>
      <c r="F228" s="235"/>
      <c r="G228" s="236">
        <f>ROUND(E228*F228,2)</f>
        <v>0</v>
      </c>
      <c r="H228" s="235"/>
      <c r="I228" s="236">
        <f>ROUND(E228*H228,2)</f>
        <v>0</v>
      </c>
      <c r="J228" s="235"/>
      <c r="K228" s="236">
        <f>ROUND(E228*J228,2)</f>
        <v>0</v>
      </c>
      <c r="L228" s="236">
        <v>21</v>
      </c>
      <c r="M228" s="236">
        <f>G228*(1+L228/100)</f>
        <v>0</v>
      </c>
      <c r="N228" s="234">
        <v>1E-3</v>
      </c>
      <c r="O228" s="234">
        <f>ROUND(E228*N228,2)</f>
        <v>7.0000000000000007E-2</v>
      </c>
      <c r="P228" s="234">
        <v>0</v>
      </c>
      <c r="Q228" s="234">
        <f>ROUND(E228*P228,2)</f>
        <v>0</v>
      </c>
      <c r="R228" s="236" t="s">
        <v>277</v>
      </c>
      <c r="S228" s="236" t="s">
        <v>191</v>
      </c>
      <c r="T228" s="237" t="s">
        <v>191</v>
      </c>
      <c r="U228" s="220">
        <v>0</v>
      </c>
      <c r="V228" s="220">
        <f>ROUND(E228*U228,2)</f>
        <v>0</v>
      </c>
      <c r="W228" s="220"/>
      <c r="X228" s="220" t="s">
        <v>278</v>
      </c>
      <c r="Y228" s="220" t="s">
        <v>148</v>
      </c>
      <c r="Z228" s="210"/>
      <c r="AA228" s="210"/>
      <c r="AB228" s="210"/>
      <c r="AC228" s="210"/>
      <c r="AD228" s="210"/>
      <c r="AE228" s="210"/>
      <c r="AF228" s="210"/>
      <c r="AG228" s="210" t="s">
        <v>384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2" x14ac:dyDescent="0.2">
      <c r="A229" s="217"/>
      <c r="B229" s="218"/>
      <c r="C229" s="248" t="s">
        <v>370</v>
      </c>
      <c r="D229" s="221"/>
      <c r="E229" s="222"/>
      <c r="F229" s="220"/>
      <c r="G229" s="220"/>
      <c r="H229" s="220"/>
      <c r="I229" s="220"/>
      <c r="J229" s="220"/>
      <c r="K229" s="220"/>
      <c r="L229" s="220"/>
      <c r="M229" s="220"/>
      <c r="N229" s="219"/>
      <c r="O229" s="219"/>
      <c r="P229" s="219"/>
      <c r="Q229" s="219"/>
      <c r="R229" s="220"/>
      <c r="S229" s="220"/>
      <c r="T229" s="220"/>
      <c r="U229" s="220"/>
      <c r="V229" s="220"/>
      <c r="W229" s="220"/>
      <c r="X229" s="220"/>
      <c r="Y229" s="220"/>
      <c r="Z229" s="210"/>
      <c r="AA229" s="210"/>
      <c r="AB229" s="210"/>
      <c r="AC229" s="210"/>
      <c r="AD229" s="210"/>
      <c r="AE229" s="210"/>
      <c r="AF229" s="210"/>
      <c r="AG229" s="210" t="s">
        <v>171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3" x14ac:dyDescent="0.2">
      <c r="A230" s="217"/>
      <c r="B230" s="218"/>
      <c r="C230" s="257" t="s">
        <v>221</v>
      </c>
      <c r="D230" s="252"/>
      <c r="E230" s="253"/>
      <c r="F230" s="220"/>
      <c r="G230" s="220"/>
      <c r="H230" s="220"/>
      <c r="I230" s="220"/>
      <c r="J230" s="220"/>
      <c r="K230" s="220"/>
      <c r="L230" s="220"/>
      <c r="M230" s="220"/>
      <c r="N230" s="219"/>
      <c r="O230" s="219"/>
      <c r="P230" s="219"/>
      <c r="Q230" s="219"/>
      <c r="R230" s="220"/>
      <c r="S230" s="220"/>
      <c r="T230" s="220"/>
      <c r="U230" s="220"/>
      <c r="V230" s="220"/>
      <c r="W230" s="220"/>
      <c r="X230" s="220"/>
      <c r="Y230" s="220"/>
      <c r="Z230" s="210"/>
      <c r="AA230" s="210"/>
      <c r="AB230" s="210"/>
      <c r="AC230" s="210"/>
      <c r="AD230" s="210"/>
      <c r="AE230" s="210"/>
      <c r="AF230" s="210"/>
      <c r="AG230" s="210" t="s">
        <v>171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3" x14ac:dyDescent="0.2">
      <c r="A231" s="217"/>
      <c r="B231" s="218"/>
      <c r="C231" s="258" t="s">
        <v>385</v>
      </c>
      <c r="D231" s="252"/>
      <c r="E231" s="253">
        <v>202.92</v>
      </c>
      <c r="F231" s="220"/>
      <c r="G231" s="220"/>
      <c r="H231" s="220"/>
      <c r="I231" s="220"/>
      <c r="J231" s="220"/>
      <c r="K231" s="220"/>
      <c r="L231" s="220"/>
      <c r="M231" s="220"/>
      <c r="N231" s="219"/>
      <c r="O231" s="219"/>
      <c r="P231" s="219"/>
      <c r="Q231" s="219"/>
      <c r="R231" s="220"/>
      <c r="S231" s="220"/>
      <c r="T231" s="220"/>
      <c r="U231" s="220"/>
      <c r="V231" s="220"/>
      <c r="W231" s="220"/>
      <c r="X231" s="220"/>
      <c r="Y231" s="220"/>
      <c r="Z231" s="210"/>
      <c r="AA231" s="210"/>
      <c r="AB231" s="210"/>
      <c r="AC231" s="210"/>
      <c r="AD231" s="210"/>
      <c r="AE231" s="210"/>
      <c r="AF231" s="210"/>
      <c r="AG231" s="210" t="s">
        <v>171</v>
      </c>
      <c r="AH231" s="210">
        <v>2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3" x14ac:dyDescent="0.2">
      <c r="A232" s="217"/>
      <c r="B232" s="218"/>
      <c r="C232" s="257" t="s">
        <v>223</v>
      </c>
      <c r="D232" s="252"/>
      <c r="E232" s="253"/>
      <c r="F232" s="220"/>
      <c r="G232" s="220"/>
      <c r="H232" s="220"/>
      <c r="I232" s="220"/>
      <c r="J232" s="220"/>
      <c r="K232" s="220"/>
      <c r="L232" s="220"/>
      <c r="M232" s="220"/>
      <c r="N232" s="219"/>
      <c r="O232" s="219"/>
      <c r="P232" s="219"/>
      <c r="Q232" s="219"/>
      <c r="R232" s="220"/>
      <c r="S232" s="220"/>
      <c r="T232" s="220"/>
      <c r="U232" s="220"/>
      <c r="V232" s="220"/>
      <c r="W232" s="220"/>
      <c r="X232" s="220"/>
      <c r="Y232" s="220"/>
      <c r="Z232" s="210"/>
      <c r="AA232" s="210"/>
      <c r="AB232" s="210"/>
      <c r="AC232" s="210"/>
      <c r="AD232" s="210"/>
      <c r="AE232" s="210"/>
      <c r="AF232" s="210"/>
      <c r="AG232" s="210" t="s">
        <v>171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3" x14ac:dyDescent="0.2">
      <c r="A233" s="217"/>
      <c r="B233" s="218"/>
      <c r="C233" s="248" t="s">
        <v>386</v>
      </c>
      <c r="D233" s="221"/>
      <c r="E233" s="222">
        <v>66.959999999999994</v>
      </c>
      <c r="F233" s="220"/>
      <c r="G233" s="220"/>
      <c r="H233" s="220"/>
      <c r="I233" s="220"/>
      <c r="J233" s="220"/>
      <c r="K233" s="220"/>
      <c r="L233" s="220"/>
      <c r="M233" s="220"/>
      <c r="N233" s="219"/>
      <c r="O233" s="219"/>
      <c r="P233" s="219"/>
      <c r="Q233" s="219"/>
      <c r="R233" s="220"/>
      <c r="S233" s="220"/>
      <c r="T233" s="220"/>
      <c r="U233" s="220"/>
      <c r="V233" s="220"/>
      <c r="W233" s="220"/>
      <c r="X233" s="220"/>
      <c r="Y233" s="220"/>
      <c r="Z233" s="210"/>
      <c r="AA233" s="210"/>
      <c r="AB233" s="210"/>
      <c r="AC233" s="210"/>
      <c r="AD233" s="210"/>
      <c r="AE233" s="210"/>
      <c r="AF233" s="210"/>
      <c r="AG233" s="210" t="s">
        <v>171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ht="22.5" outlineLevel="1" x14ac:dyDescent="0.2">
      <c r="A234" s="231">
        <v>50</v>
      </c>
      <c r="B234" s="232" t="s">
        <v>387</v>
      </c>
      <c r="C234" s="247" t="s">
        <v>388</v>
      </c>
      <c r="D234" s="233" t="s">
        <v>238</v>
      </c>
      <c r="E234" s="234">
        <v>223.21199999999999</v>
      </c>
      <c r="F234" s="235"/>
      <c r="G234" s="236">
        <f>ROUND(E234*F234,2)</f>
        <v>0</v>
      </c>
      <c r="H234" s="235"/>
      <c r="I234" s="236">
        <f>ROUND(E234*H234,2)</f>
        <v>0</v>
      </c>
      <c r="J234" s="235"/>
      <c r="K234" s="236">
        <f>ROUND(E234*J234,2)</f>
        <v>0</v>
      </c>
      <c r="L234" s="236">
        <v>21</v>
      </c>
      <c r="M234" s="236">
        <f>G234*(1+L234/100)</f>
        <v>0</v>
      </c>
      <c r="N234" s="234">
        <v>4.0000000000000002E-4</v>
      </c>
      <c r="O234" s="234">
        <f>ROUND(E234*N234,2)</f>
        <v>0.09</v>
      </c>
      <c r="P234" s="234">
        <v>0</v>
      </c>
      <c r="Q234" s="234">
        <f>ROUND(E234*P234,2)</f>
        <v>0</v>
      </c>
      <c r="R234" s="236" t="s">
        <v>277</v>
      </c>
      <c r="S234" s="236" t="s">
        <v>152</v>
      </c>
      <c r="T234" s="237" t="s">
        <v>191</v>
      </c>
      <c r="U234" s="220">
        <v>0</v>
      </c>
      <c r="V234" s="220">
        <f>ROUND(E234*U234,2)</f>
        <v>0</v>
      </c>
      <c r="W234" s="220"/>
      <c r="X234" s="220" t="s">
        <v>278</v>
      </c>
      <c r="Y234" s="220" t="s">
        <v>148</v>
      </c>
      <c r="Z234" s="210"/>
      <c r="AA234" s="210"/>
      <c r="AB234" s="210"/>
      <c r="AC234" s="210"/>
      <c r="AD234" s="210"/>
      <c r="AE234" s="210"/>
      <c r="AF234" s="210"/>
      <c r="AG234" s="210" t="s">
        <v>384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2" x14ac:dyDescent="0.2">
      <c r="A235" s="217"/>
      <c r="B235" s="218"/>
      <c r="C235" s="248" t="s">
        <v>374</v>
      </c>
      <c r="D235" s="221"/>
      <c r="E235" s="222"/>
      <c r="F235" s="220"/>
      <c r="G235" s="220"/>
      <c r="H235" s="220"/>
      <c r="I235" s="220"/>
      <c r="J235" s="220"/>
      <c r="K235" s="220"/>
      <c r="L235" s="220"/>
      <c r="M235" s="220"/>
      <c r="N235" s="219"/>
      <c r="O235" s="219"/>
      <c r="P235" s="219"/>
      <c r="Q235" s="219"/>
      <c r="R235" s="220"/>
      <c r="S235" s="220"/>
      <c r="T235" s="220"/>
      <c r="U235" s="220"/>
      <c r="V235" s="220"/>
      <c r="W235" s="220"/>
      <c r="X235" s="220"/>
      <c r="Y235" s="220"/>
      <c r="Z235" s="210"/>
      <c r="AA235" s="210"/>
      <c r="AB235" s="210"/>
      <c r="AC235" s="210"/>
      <c r="AD235" s="210"/>
      <c r="AE235" s="210"/>
      <c r="AF235" s="210"/>
      <c r="AG235" s="210" t="s">
        <v>171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3" x14ac:dyDescent="0.2">
      <c r="A236" s="217"/>
      <c r="B236" s="218"/>
      <c r="C236" s="257" t="s">
        <v>221</v>
      </c>
      <c r="D236" s="252"/>
      <c r="E236" s="253"/>
      <c r="F236" s="220"/>
      <c r="G236" s="220"/>
      <c r="H236" s="220"/>
      <c r="I236" s="220"/>
      <c r="J236" s="220"/>
      <c r="K236" s="220"/>
      <c r="L236" s="220"/>
      <c r="M236" s="220"/>
      <c r="N236" s="219"/>
      <c r="O236" s="219"/>
      <c r="P236" s="219"/>
      <c r="Q236" s="219"/>
      <c r="R236" s="220"/>
      <c r="S236" s="220"/>
      <c r="T236" s="220"/>
      <c r="U236" s="220"/>
      <c r="V236" s="220"/>
      <c r="W236" s="220"/>
      <c r="X236" s="220"/>
      <c r="Y236" s="220"/>
      <c r="Z236" s="210"/>
      <c r="AA236" s="210"/>
      <c r="AB236" s="210"/>
      <c r="AC236" s="210"/>
      <c r="AD236" s="210"/>
      <c r="AE236" s="210"/>
      <c r="AF236" s="210"/>
      <c r="AG236" s="210" t="s">
        <v>171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3" x14ac:dyDescent="0.2">
      <c r="A237" s="217"/>
      <c r="B237" s="218"/>
      <c r="C237" s="258" t="s">
        <v>385</v>
      </c>
      <c r="D237" s="252"/>
      <c r="E237" s="253">
        <v>202.92</v>
      </c>
      <c r="F237" s="220"/>
      <c r="G237" s="220"/>
      <c r="H237" s="220"/>
      <c r="I237" s="220"/>
      <c r="J237" s="220"/>
      <c r="K237" s="220"/>
      <c r="L237" s="220"/>
      <c r="M237" s="220"/>
      <c r="N237" s="219"/>
      <c r="O237" s="219"/>
      <c r="P237" s="219"/>
      <c r="Q237" s="219"/>
      <c r="R237" s="220"/>
      <c r="S237" s="220"/>
      <c r="T237" s="220"/>
      <c r="U237" s="220"/>
      <c r="V237" s="220"/>
      <c r="W237" s="220"/>
      <c r="X237" s="220"/>
      <c r="Y237" s="220"/>
      <c r="Z237" s="210"/>
      <c r="AA237" s="210"/>
      <c r="AB237" s="210"/>
      <c r="AC237" s="210"/>
      <c r="AD237" s="210"/>
      <c r="AE237" s="210"/>
      <c r="AF237" s="210"/>
      <c r="AG237" s="210" t="s">
        <v>171</v>
      </c>
      <c r="AH237" s="210">
        <v>2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3" x14ac:dyDescent="0.2">
      <c r="A238" s="217"/>
      <c r="B238" s="218"/>
      <c r="C238" s="257" t="s">
        <v>223</v>
      </c>
      <c r="D238" s="252"/>
      <c r="E238" s="253"/>
      <c r="F238" s="220"/>
      <c r="G238" s="220"/>
      <c r="H238" s="220"/>
      <c r="I238" s="220"/>
      <c r="J238" s="220"/>
      <c r="K238" s="220"/>
      <c r="L238" s="220"/>
      <c r="M238" s="220"/>
      <c r="N238" s="219"/>
      <c r="O238" s="219"/>
      <c r="P238" s="219"/>
      <c r="Q238" s="219"/>
      <c r="R238" s="220"/>
      <c r="S238" s="220"/>
      <c r="T238" s="220"/>
      <c r="U238" s="220"/>
      <c r="V238" s="220"/>
      <c r="W238" s="220"/>
      <c r="X238" s="220"/>
      <c r="Y238" s="220"/>
      <c r="Z238" s="210"/>
      <c r="AA238" s="210"/>
      <c r="AB238" s="210"/>
      <c r="AC238" s="210"/>
      <c r="AD238" s="210"/>
      <c r="AE238" s="210"/>
      <c r="AF238" s="210"/>
      <c r="AG238" s="210" t="s">
        <v>171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3" x14ac:dyDescent="0.2">
      <c r="A239" s="217"/>
      <c r="B239" s="218"/>
      <c r="C239" s="248" t="s">
        <v>389</v>
      </c>
      <c r="D239" s="221"/>
      <c r="E239" s="222">
        <v>223.21</v>
      </c>
      <c r="F239" s="220"/>
      <c r="G239" s="220"/>
      <c r="H239" s="220"/>
      <c r="I239" s="220"/>
      <c r="J239" s="220"/>
      <c r="K239" s="220"/>
      <c r="L239" s="220"/>
      <c r="M239" s="220"/>
      <c r="N239" s="219"/>
      <c r="O239" s="219"/>
      <c r="P239" s="219"/>
      <c r="Q239" s="219"/>
      <c r="R239" s="220"/>
      <c r="S239" s="220"/>
      <c r="T239" s="220"/>
      <c r="U239" s="220"/>
      <c r="V239" s="220"/>
      <c r="W239" s="220"/>
      <c r="X239" s="220"/>
      <c r="Y239" s="220"/>
      <c r="Z239" s="210"/>
      <c r="AA239" s="210"/>
      <c r="AB239" s="210"/>
      <c r="AC239" s="210"/>
      <c r="AD239" s="210"/>
      <c r="AE239" s="210"/>
      <c r="AF239" s="210"/>
      <c r="AG239" s="210" t="s">
        <v>171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ht="22.5" outlineLevel="1" x14ac:dyDescent="0.2">
      <c r="A240" s="231">
        <v>51</v>
      </c>
      <c r="B240" s="232" t="s">
        <v>390</v>
      </c>
      <c r="C240" s="247" t="s">
        <v>391</v>
      </c>
      <c r="D240" s="233" t="s">
        <v>238</v>
      </c>
      <c r="E240" s="234">
        <v>223.21199999999999</v>
      </c>
      <c r="F240" s="235"/>
      <c r="G240" s="236">
        <f>ROUND(E240*F240,2)</f>
        <v>0</v>
      </c>
      <c r="H240" s="235"/>
      <c r="I240" s="236">
        <f>ROUND(E240*H240,2)</f>
        <v>0</v>
      </c>
      <c r="J240" s="235"/>
      <c r="K240" s="236">
        <f>ROUND(E240*J240,2)</f>
        <v>0</v>
      </c>
      <c r="L240" s="236">
        <v>21</v>
      </c>
      <c r="M240" s="236">
        <f>G240*(1+L240/100)</f>
        <v>0</v>
      </c>
      <c r="N240" s="234">
        <v>4.4000000000000003E-3</v>
      </c>
      <c r="O240" s="234">
        <f>ROUND(E240*N240,2)</f>
        <v>0.98</v>
      </c>
      <c r="P240" s="234">
        <v>0</v>
      </c>
      <c r="Q240" s="234">
        <f>ROUND(E240*P240,2)</f>
        <v>0</v>
      </c>
      <c r="R240" s="236" t="s">
        <v>277</v>
      </c>
      <c r="S240" s="236" t="s">
        <v>392</v>
      </c>
      <c r="T240" s="237" t="s">
        <v>392</v>
      </c>
      <c r="U240" s="220">
        <v>0</v>
      </c>
      <c r="V240" s="220">
        <f>ROUND(E240*U240,2)</f>
        <v>0</v>
      </c>
      <c r="W240" s="220"/>
      <c r="X240" s="220" t="s">
        <v>278</v>
      </c>
      <c r="Y240" s="220" t="s">
        <v>148</v>
      </c>
      <c r="Z240" s="210"/>
      <c r="AA240" s="210"/>
      <c r="AB240" s="210"/>
      <c r="AC240" s="210"/>
      <c r="AD240" s="210"/>
      <c r="AE240" s="210"/>
      <c r="AF240" s="210"/>
      <c r="AG240" s="210" t="s">
        <v>384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2" x14ac:dyDescent="0.2">
      <c r="A241" s="217"/>
      <c r="B241" s="218"/>
      <c r="C241" s="248" t="s">
        <v>370</v>
      </c>
      <c r="D241" s="221"/>
      <c r="E241" s="222"/>
      <c r="F241" s="220"/>
      <c r="G241" s="220"/>
      <c r="H241" s="220"/>
      <c r="I241" s="220"/>
      <c r="J241" s="220"/>
      <c r="K241" s="220"/>
      <c r="L241" s="220"/>
      <c r="M241" s="220"/>
      <c r="N241" s="219"/>
      <c r="O241" s="219"/>
      <c r="P241" s="219"/>
      <c r="Q241" s="219"/>
      <c r="R241" s="220"/>
      <c r="S241" s="220"/>
      <c r="T241" s="220"/>
      <c r="U241" s="220"/>
      <c r="V241" s="220"/>
      <c r="W241" s="220"/>
      <c r="X241" s="220"/>
      <c r="Y241" s="220"/>
      <c r="Z241" s="210"/>
      <c r="AA241" s="210"/>
      <c r="AB241" s="210"/>
      <c r="AC241" s="210"/>
      <c r="AD241" s="210"/>
      <c r="AE241" s="210"/>
      <c r="AF241" s="210"/>
      <c r="AG241" s="210" t="s">
        <v>171</v>
      </c>
      <c r="AH241" s="210">
        <v>0</v>
      </c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3" x14ac:dyDescent="0.2">
      <c r="A242" s="217"/>
      <c r="B242" s="218"/>
      <c r="C242" s="257" t="s">
        <v>221</v>
      </c>
      <c r="D242" s="252"/>
      <c r="E242" s="253"/>
      <c r="F242" s="220"/>
      <c r="G242" s="220"/>
      <c r="H242" s="220"/>
      <c r="I242" s="220"/>
      <c r="J242" s="220"/>
      <c r="K242" s="220"/>
      <c r="L242" s="220"/>
      <c r="M242" s="220"/>
      <c r="N242" s="219"/>
      <c r="O242" s="219"/>
      <c r="P242" s="219"/>
      <c r="Q242" s="219"/>
      <c r="R242" s="220"/>
      <c r="S242" s="220"/>
      <c r="T242" s="220"/>
      <c r="U242" s="220"/>
      <c r="V242" s="220"/>
      <c r="W242" s="220"/>
      <c r="X242" s="220"/>
      <c r="Y242" s="220"/>
      <c r="Z242" s="210"/>
      <c r="AA242" s="210"/>
      <c r="AB242" s="210"/>
      <c r="AC242" s="210"/>
      <c r="AD242" s="210"/>
      <c r="AE242" s="210"/>
      <c r="AF242" s="210"/>
      <c r="AG242" s="210" t="s">
        <v>171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3" x14ac:dyDescent="0.2">
      <c r="A243" s="217"/>
      <c r="B243" s="218"/>
      <c r="C243" s="258" t="s">
        <v>385</v>
      </c>
      <c r="D243" s="252"/>
      <c r="E243" s="253">
        <v>202.92</v>
      </c>
      <c r="F243" s="220"/>
      <c r="G243" s="220"/>
      <c r="H243" s="220"/>
      <c r="I243" s="220"/>
      <c r="J243" s="220"/>
      <c r="K243" s="220"/>
      <c r="L243" s="220"/>
      <c r="M243" s="220"/>
      <c r="N243" s="219"/>
      <c r="O243" s="219"/>
      <c r="P243" s="219"/>
      <c r="Q243" s="219"/>
      <c r="R243" s="220"/>
      <c r="S243" s="220"/>
      <c r="T243" s="220"/>
      <c r="U243" s="220"/>
      <c r="V243" s="220"/>
      <c r="W243" s="220"/>
      <c r="X243" s="220"/>
      <c r="Y243" s="220"/>
      <c r="Z243" s="210"/>
      <c r="AA243" s="210"/>
      <c r="AB243" s="210"/>
      <c r="AC243" s="210"/>
      <c r="AD243" s="210"/>
      <c r="AE243" s="210"/>
      <c r="AF243" s="210"/>
      <c r="AG243" s="210" t="s">
        <v>171</v>
      </c>
      <c r="AH243" s="210">
        <v>2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3" x14ac:dyDescent="0.2">
      <c r="A244" s="217"/>
      <c r="B244" s="218"/>
      <c r="C244" s="257" t="s">
        <v>223</v>
      </c>
      <c r="D244" s="252"/>
      <c r="E244" s="253"/>
      <c r="F244" s="220"/>
      <c r="G244" s="220"/>
      <c r="H244" s="220"/>
      <c r="I244" s="220"/>
      <c r="J244" s="220"/>
      <c r="K244" s="220"/>
      <c r="L244" s="220"/>
      <c r="M244" s="220"/>
      <c r="N244" s="219"/>
      <c r="O244" s="219"/>
      <c r="P244" s="219"/>
      <c r="Q244" s="219"/>
      <c r="R244" s="220"/>
      <c r="S244" s="220"/>
      <c r="T244" s="220"/>
      <c r="U244" s="220"/>
      <c r="V244" s="220"/>
      <c r="W244" s="220"/>
      <c r="X244" s="220"/>
      <c r="Y244" s="220"/>
      <c r="Z244" s="210"/>
      <c r="AA244" s="210"/>
      <c r="AB244" s="210"/>
      <c r="AC244" s="210"/>
      <c r="AD244" s="210"/>
      <c r="AE244" s="210"/>
      <c r="AF244" s="210"/>
      <c r="AG244" s="210" t="s">
        <v>171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3" x14ac:dyDescent="0.2">
      <c r="A245" s="217"/>
      <c r="B245" s="218"/>
      <c r="C245" s="248" t="s">
        <v>389</v>
      </c>
      <c r="D245" s="221"/>
      <c r="E245" s="222">
        <v>223.21</v>
      </c>
      <c r="F245" s="220"/>
      <c r="G245" s="220"/>
      <c r="H245" s="220"/>
      <c r="I245" s="220"/>
      <c r="J245" s="220"/>
      <c r="K245" s="220"/>
      <c r="L245" s="220"/>
      <c r="M245" s="220"/>
      <c r="N245" s="219"/>
      <c r="O245" s="219"/>
      <c r="P245" s="219"/>
      <c r="Q245" s="219"/>
      <c r="R245" s="220"/>
      <c r="S245" s="220"/>
      <c r="T245" s="220"/>
      <c r="U245" s="220"/>
      <c r="V245" s="220"/>
      <c r="W245" s="220"/>
      <c r="X245" s="220"/>
      <c r="Y245" s="220"/>
      <c r="Z245" s="210"/>
      <c r="AA245" s="210"/>
      <c r="AB245" s="210"/>
      <c r="AC245" s="210"/>
      <c r="AD245" s="210"/>
      <c r="AE245" s="210"/>
      <c r="AF245" s="210"/>
      <c r="AG245" s="210" t="s">
        <v>171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x14ac:dyDescent="0.2">
      <c r="A246" s="224" t="s">
        <v>140</v>
      </c>
      <c r="B246" s="225" t="s">
        <v>99</v>
      </c>
      <c r="C246" s="245" t="s">
        <v>100</v>
      </c>
      <c r="D246" s="226"/>
      <c r="E246" s="227"/>
      <c r="F246" s="228"/>
      <c r="G246" s="228">
        <f>SUMIF(AG247:AG268,"&lt;&gt;NOR",G247:G268)</f>
        <v>0</v>
      </c>
      <c r="H246" s="228"/>
      <c r="I246" s="228">
        <f>SUM(I247:I268)</f>
        <v>0</v>
      </c>
      <c r="J246" s="228"/>
      <c r="K246" s="228">
        <f>SUM(K247:K268)</f>
        <v>0</v>
      </c>
      <c r="L246" s="228"/>
      <c r="M246" s="228">
        <f>SUM(M247:M268)</f>
        <v>0</v>
      </c>
      <c r="N246" s="227"/>
      <c r="O246" s="227">
        <f>SUM(O247:O268)</f>
        <v>0.87</v>
      </c>
      <c r="P246" s="227"/>
      <c r="Q246" s="227">
        <f>SUM(Q247:Q268)</f>
        <v>0</v>
      </c>
      <c r="R246" s="228"/>
      <c r="S246" s="228"/>
      <c r="T246" s="229"/>
      <c r="U246" s="223"/>
      <c r="V246" s="223">
        <f>SUM(V247:V268)</f>
        <v>174.25</v>
      </c>
      <c r="W246" s="223"/>
      <c r="X246" s="223"/>
      <c r="Y246" s="223"/>
      <c r="AG246" t="s">
        <v>141</v>
      </c>
    </row>
    <row r="247" spans="1:60" ht="22.5" outlineLevel="1" x14ac:dyDescent="0.2">
      <c r="A247" s="231">
        <v>52</v>
      </c>
      <c r="B247" s="232" t="s">
        <v>393</v>
      </c>
      <c r="C247" s="247" t="s">
        <v>394</v>
      </c>
      <c r="D247" s="233" t="s">
        <v>273</v>
      </c>
      <c r="E247" s="234">
        <v>72</v>
      </c>
      <c r="F247" s="235"/>
      <c r="G247" s="236">
        <f>ROUND(E247*F247,2)</f>
        <v>0</v>
      </c>
      <c r="H247" s="235"/>
      <c r="I247" s="236">
        <f>ROUND(E247*H247,2)</f>
        <v>0</v>
      </c>
      <c r="J247" s="235"/>
      <c r="K247" s="236">
        <f>ROUND(E247*J247,2)</f>
        <v>0</v>
      </c>
      <c r="L247" s="236">
        <v>21</v>
      </c>
      <c r="M247" s="236">
        <f>G247*(1+L247/100)</f>
        <v>0</v>
      </c>
      <c r="N247" s="234">
        <v>2.9399999999999999E-3</v>
      </c>
      <c r="O247" s="234">
        <f>ROUND(E247*N247,2)</f>
        <v>0.21</v>
      </c>
      <c r="P247" s="234">
        <v>0</v>
      </c>
      <c r="Q247" s="234">
        <f>ROUND(E247*P247,2)</f>
        <v>0</v>
      </c>
      <c r="R247" s="236" t="s">
        <v>395</v>
      </c>
      <c r="S247" s="236" t="s">
        <v>152</v>
      </c>
      <c r="T247" s="237" t="s">
        <v>191</v>
      </c>
      <c r="U247" s="220">
        <v>0.60640000000000005</v>
      </c>
      <c r="V247" s="220">
        <f>ROUND(E247*U247,2)</f>
        <v>43.66</v>
      </c>
      <c r="W247" s="220"/>
      <c r="X247" s="220" t="s">
        <v>192</v>
      </c>
      <c r="Y247" s="220" t="s">
        <v>148</v>
      </c>
      <c r="Z247" s="210"/>
      <c r="AA247" s="210"/>
      <c r="AB247" s="210"/>
      <c r="AC247" s="210"/>
      <c r="AD247" s="210"/>
      <c r="AE247" s="210"/>
      <c r="AF247" s="210"/>
      <c r="AG247" s="210" t="s">
        <v>396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2" x14ac:dyDescent="0.2">
      <c r="A248" s="217"/>
      <c r="B248" s="218"/>
      <c r="C248" s="248" t="s">
        <v>397</v>
      </c>
      <c r="D248" s="221"/>
      <c r="E248" s="222"/>
      <c r="F248" s="220"/>
      <c r="G248" s="220"/>
      <c r="H248" s="220"/>
      <c r="I248" s="220"/>
      <c r="J248" s="220"/>
      <c r="K248" s="220"/>
      <c r="L248" s="220"/>
      <c r="M248" s="220"/>
      <c r="N248" s="219"/>
      <c r="O248" s="219"/>
      <c r="P248" s="219"/>
      <c r="Q248" s="219"/>
      <c r="R248" s="220"/>
      <c r="S248" s="220"/>
      <c r="T248" s="220"/>
      <c r="U248" s="220"/>
      <c r="V248" s="220"/>
      <c r="W248" s="220"/>
      <c r="X248" s="220"/>
      <c r="Y248" s="220"/>
      <c r="Z248" s="210"/>
      <c r="AA248" s="210"/>
      <c r="AB248" s="210"/>
      <c r="AC248" s="210"/>
      <c r="AD248" s="210"/>
      <c r="AE248" s="210"/>
      <c r="AF248" s="210"/>
      <c r="AG248" s="210" t="s">
        <v>171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3" x14ac:dyDescent="0.2">
      <c r="A249" s="217"/>
      <c r="B249" s="218"/>
      <c r="C249" s="248" t="s">
        <v>398</v>
      </c>
      <c r="D249" s="221"/>
      <c r="E249" s="222"/>
      <c r="F249" s="220"/>
      <c r="G249" s="220"/>
      <c r="H249" s="220"/>
      <c r="I249" s="220"/>
      <c r="J249" s="220"/>
      <c r="K249" s="220"/>
      <c r="L249" s="220"/>
      <c r="M249" s="220"/>
      <c r="N249" s="219"/>
      <c r="O249" s="219"/>
      <c r="P249" s="219"/>
      <c r="Q249" s="219"/>
      <c r="R249" s="220"/>
      <c r="S249" s="220"/>
      <c r="T249" s="220"/>
      <c r="U249" s="220"/>
      <c r="V249" s="220"/>
      <c r="W249" s="220"/>
      <c r="X249" s="220"/>
      <c r="Y249" s="220"/>
      <c r="Z249" s="210"/>
      <c r="AA249" s="210"/>
      <c r="AB249" s="210"/>
      <c r="AC249" s="210"/>
      <c r="AD249" s="210"/>
      <c r="AE249" s="210"/>
      <c r="AF249" s="210"/>
      <c r="AG249" s="210" t="s">
        <v>171</v>
      </c>
      <c r="AH249" s="210">
        <v>0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3" x14ac:dyDescent="0.2">
      <c r="A250" s="217"/>
      <c r="B250" s="218"/>
      <c r="C250" s="248" t="s">
        <v>399</v>
      </c>
      <c r="D250" s="221"/>
      <c r="E250" s="222">
        <v>72</v>
      </c>
      <c r="F250" s="220"/>
      <c r="G250" s="220"/>
      <c r="H250" s="220"/>
      <c r="I250" s="220"/>
      <c r="J250" s="220"/>
      <c r="K250" s="220"/>
      <c r="L250" s="220"/>
      <c r="M250" s="220"/>
      <c r="N250" s="219"/>
      <c r="O250" s="219"/>
      <c r="P250" s="219"/>
      <c r="Q250" s="219"/>
      <c r="R250" s="220"/>
      <c r="S250" s="220"/>
      <c r="T250" s="220"/>
      <c r="U250" s="220"/>
      <c r="V250" s="220"/>
      <c r="W250" s="220"/>
      <c r="X250" s="220"/>
      <c r="Y250" s="220"/>
      <c r="Z250" s="210"/>
      <c r="AA250" s="210"/>
      <c r="AB250" s="210"/>
      <c r="AC250" s="210"/>
      <c r="AD250" s="210"/>
      <c r="AE250" s="210"/>
      <c r="AF250" s="210"/>
      <c r="AG250" s="210" t="s">
        <v>171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ht="22.5" outlineLevel="1" x14ac:dyDescent="0.2">
      <c r="A251" s="231">
        <v>53</v>
      </c>
      <c r="B251" s="232" t="s">
        <v>400</v>
      </c>
      <c r="C251" s="247" t="s">
        <v>401</v>
      </c>
      <c r="D251" s="233" t="s">
        <v>273</v>
      </c>
      <c r="E251" s="234">
        <v>72</v>
      </c>
      <c r="F251" s="235"/>
      <c r="G251" s="236">
        <f>ROUND(E251*F251,2)</f>
        <v>0</v>
      </c>
      <c r="H251" s="235"/>
      <c r="I251" s="236">
        <f>ROUND(E251*H251,2)</f>
        <v>0</v>
      </c>
      <c r="J251" s="235"/>
      <c r="K251" s="236">
        <f>ROUND(E251*J251,2)</f>
        <v>0</v>
      </c>
      <c r="L251" s="236">
        <v>21</v>
      </c>
      <c r="M251" s="236">
        <f>G251*(1+L251/100)</f>
        <v>0</v>
      </c>
      <c r="N251" s="234">
        <v>3.0799999999999998E-3</v>
      </c>
      <c r="O251" s="234">
        <f>ROUND(E251*N251,2)</f>
        <v>0.22</v>
      </c>
      <c r="P251" s="234">
        <v>0</v>
      </c>
      <c r="Q251" s="234">
        <f>ROUND(E251*P251,2)</f>
        <v>0</v>
      </c>
      <c r="R251" s="236" t="s">
        <v>395</v>
      </c>
      <c r="S251" s="236" t="s">
        <v>152</v>
      </c>
      <c r="T251" s="237" t="s">
        <v>191</v>
      </c>
      <c r="U251" s="220">
        <v>0.57499999999999996</v>
      </c>
      <c r="V251" s="220">
        <f>ROUND(E251*U251,2)</f>
        <v>41.4</v>
      </c>
      <c r="W251" s="220"/>
      <c r="X251" s="220" t="s">
        <v>192</v>
      </c>
      <c r="Y251" s="220" t="s">
        <v>148</v>
      </c>
      <c r="Z251" s="210"/>
      <c r="AA251" s="210"/>
      <c r="AB251" s="210"/>
      <c r="AC251" s="210"/>
      <c r="AD251" s="210"/>
      <c r="AE251" s="210"/>
      <c r="AF251" s="210"/>
      <c r="AG251" s="210" t="s">
        <v>369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2" x14ac:dyDescent="0.2">
      <c r="A252" s="217"/>
      <c r="B252" s="218"/>
      <c r="C252" s="248" t="s">
        <v>397</v>
      </c>
      <c r="D252" s="221"/>
      <c r="E252" s="222"/>
      <c r="F252" s="220"/>
      <c r="G252" s="220"/>
      <c r="H252" s="220"/>
      <c r="I252" s="220"/>
      <c r="J252" s="220"/>
      <c r="K252" s="220"/>
      <c r="L252" s="220"/>
      <c r="M252" s="220"/>
      <c r="N252" s="219"/>
      <c r="O252" s="219"/>
      <c r="P252" s="219"/>
      <c r="Q252" s="219"/>
      <c r="R252" s="220"/>
      <c r="S252" s="220"/>
      <c r="T252" s="220"/>
      <c r="U252" s="220"/>
      <c r="V252" s="220"/>
      <c r="W252" s="220"/>
      <c r="X252" s="220"/>
      <c r="Y252" s="220"/>
      <c r="Z252" s="210"/>
      <c r="AA252" s="210"/>
      <c r="AB252" s="210"/>
      <c r="AC252" s="210"/>
      <c r="AD252" s="210"/>
      <c r="AE252" s="210"/>
      <c r="AF252" s="210"/>
      <c r="AG252" s="210" t="s">
        <v>171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3" x14ac:dyDescent="0.2">
      <c r="A253" s="217"/>
      <c r="B253" s="218"/>
      <c r="C253" s="248" t="s">
        <v>402</v>
      </c>
      <c r="D253" s="221"/>
      <c r="E253" s="222"/>
      <c r="F253" s="220"/>
      <c r="G253" s="220"/>
      <c r="H253" s="220"/>
      <c r="I253" s="220"/>
      <c r="J253" s="220"/>
      <c r="K253" s="220"/>
      <c r="L253" s="220"/>
      <c r="M253" s="220"/>
      <c r="N253" s="219"/>
      <c r="O253" s="219"/>
      <c r="P253" s="219"/>
      <c r="Q253" s="219"/>
      <c r="R253" s="220"/>
      <c r="S253" s="220"/>
      <c r="T253" s="220"/>
      <c r="U253" s="220"/>
      <c r="V253" s="220"/>
      <c r="W253" s="220"/>
      <c r="X253" s="220"/>
      <c r="Y253" s="220"/>
      <c r="Z253" s="210"/>
      <c r="AA253" s="210"/>
      <c r="AB253" s="210"/>
      <c r="AC253" s="210"/>
      <c r="AD253" s="210"/>
      <c r="AE253" s="210"/>
      <c r="AF253" s="210"/>
      <c r="AG253" s="210" t="s">
        <v>171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3" x14ac:dyDescent="0.2">
      <c r="A254" s="217"/>
      <c r="B254" s="218"/>
      <c r="C254" s="248" t="s">
        <v>399</v>
      </c>
      <c r="D254" s="221"/>
      <c r="E254" s="222">
        <v>72</v>
      </c>
      <c r="F254" s="220"/>
      <c r="G254" s="220"/>
      <c r="H254" s="220"/>
      <c r="I254" s="220"/>
      <c r="J254" s="220"/>
      <c r="K254" s="220"/>
      <c r="L254" s="220"/>
      <c r="M254" s="220"/>
      <c r="N254" s="219"/>
      <c r="O254" s="219"/>
      <c r="P254" s="219"/>
      <c r="Q254" s="219"/>
      <c r="R254" s="220"/>
      <c r="S254" s="220"/>
      <c r="T254" s="220"/>
      <c r="U254" s="220"/>
      <c r="V254" s="220"/>
      <c r="W254" s="220"/>
      <c r="X254" s="220"/>
      <c r="Y254" s="220"/>
      <c r="Z254" s="210"/>
      <c r="AA254" s="210"/>
      <c r="AB254" s="210"/>
      <c r="AC254" s="210"/>
      <c r="AD254" s="210"/>
      <c r="AE254" s="210"/>
      <c r="AF254" s="210"/>
      <c r="AG254" s="210" t="s">
        <v>171</v>
      </c>
      <c r="AH254" s="210">
        <v>0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ht="22.5" outlineLevel="1" x14ac:dyDescent="0.2">
      <c r="A255" s="231">
        <v>54</v>
      </c>
      <c r="B255" s="232" t="s">
        <v>403</v>
      </c>
      <c r="C255" s="247" t="s">
        <v>404</v>
      </c>
      <c r="D255" s="233" t="s">
        <v>296</v>
      </c>
      <c r="E255" s="234">
        <v>5</v>
      </c>
      <c r="F255" s="235"/>
      <c r="G255" s="236">
        <f>ROUND(E255*F255,2)</f>
        <v>0</v>
      </c>
      <c r="H255" s="235"/>
      <c r="I255" s="236">
        <f>ROUND(E255*H255,2)</f>
        <v>0</v>
      </c>
      <c r="J255" s="235"/>
      <c r="K255" s="236">
        <f>ROUND(E255*J255,2)</f>
        <v>0</v>
      </c>
      <c r="L255" s="236">
        <v>21</v>
      </c>
      <c r="M255" s="236">
        <f>G255*(1+L255/100)</f>
        <v>0</v>
      </c>
      <c r="N255" s="234">
        <v>1.65E-3</v>
      </c>
      <c r="O255" s="234">
        <f>ROUND(E255*N255,2)</f>
        <v>0.01</v>
      </c>
      <c r="P255" s="234">
        <v>0</v>
      </c>
      <c r="Q255" s="234">
        <f>ROUND(E255*P255,2)</f>
        <v>0</v>
      </c>
      <c r="R255" s="236" t="s">
        <v>395</v>
      </c>
      <c r="S255" s="236" t="s">
        <v>152</v>
      </c>
      <c r="T255" s="237" t="s">
        <v>191</v>
      </c>
      <c r="U255" s="220">
        <v>1.1373500000000001</v>
      </c>
      <c r="V255" s="220">
        <f>ROUND(E255*U255,2)</f>
        <v>5.69</v>
      </c>
      <c r="W255" s="220"/>
      <c r="X255" s="220" t="s">
        <v>192</v>
      </c>
      <c r="Y255" s="220" t="s">
        <v>148</v>
      </c>
      <c r="Z255" s="210"/>
      <c r="AA255" s="210"/>
      <c r="AB255" s="210"/>
      <c r="AC255" s="210"/>
      <c r="AD255" s="210"/>
      <c r="AE255" s="210"/>
      <c r="AF255" s="210"/>
      <c r="AG255" s="210" t="s">
        <v>369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2" x14ac:dyDescent="0.2">
      <c r="A256" s="217"/>
      <c r="B256" s="218"/>
      <c r="C256" s="248" t="s">
        <v>397</v>
      </c>
      <c r="D256" s="221"/>
      <c r="E256" s="222"/>
      <c r="F256" s="220"/>
      <c r="G256" s="220"/>
      <c r="H256" s="220"/>
      <c r="I256" s="220"/>
      <c r="J256" s="220"/>
      <c r="K256" s="220"/>
      <c r="L256" s="220"/>
      <c r="M256" s="220"/>
      <c r="N256" s="219"/>
      <c r="O256" s="219"/>
      <c r="P256" s="219"/>
      <c r="Q256" s="219"/>
      <c r="R256" s="220"/>
      <c r="S256" s="220"/>
      <c r="T256" s="220"/>
      <c r="U256" s="220"/>
      <c r="V256" s="220"/>
      <c r="W256" s="220"/>
      <c r="X256" s="220"/>
      <c r="Y256" s="220"/>
      <c r="Z256" s="210"/>
      <c r="AA256" s="210"/>
      <c r="AB256" s="210"/>
      <c r="AC256" s="210"/>
      <c r="AD256" s="210"/>
      <c r="AE256" s="210"/>
      <c r="AF256" s="210"/>
      <c r="AG256" s="210" t="s">
        <v>171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3" x14ac:dyDescent="0.2">
      <c r="A257" s="217"/>
      <c r="B257" s="218"/>
      <c r="C257" s="248" t="s">
        <v>402</v>
      </c>
      <c r="D257" s="221"/>
      <c r="E257" s="222"/>
      <c r="F257" s="220"/>
      <c r="G257" s="220"/>
      <c r="H257" s="220"/>
      <c r="I257" s="220"/>
      <c r="J257" s="220"/>
      <c r="K257" s="220"/>
      <c r="L257" s="220"/>
      <c r="M257" s="220"/>
      <c r="N257" s="219"/>
      <c r="O257" s="219"/>
      <c r="P257" s="219"/>
      <c r="Q257" s="219"/>
      <c r="R257" s="220"/>
      <c r="S257" s="220"/>
      <c r="T257" s="220"/>
      <c r="U257" s="220"/>
      <c r="V257" s="220"/>
      <c r="W257" s="220"/>
      <c r="X257" s="220"/>
      <c r="Y257" s="220"/>
      <c r="Z257" s="210"/>
      <c r="AA257" s="210"/>
      <c r="AB257" s="210"/>
      <c r="AC257" s="210"/>
      <c r="AD257" s="210"/>
      <c r="AE257" s="210"/>
      <c r="AF257" s="210"/>
      <c r="AG257" s="210" t="s">
        <v>171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3" x14ac:dyDescent="0.2">
      <c r="A258" s="217"/>
      <c r="B258" s="218"/>
      <c r="C258" s="248" t="s">
        <v>360</v>
      </c>
      <c r="D258" s="221"/>
      <c r="E258" s="222">
        <v>5</v>
      </c>
      <c r="F258" s="220"/>
      <c r="G258" s="220"/>
      <c r="H258" s="220"/>
      <c r="I258" s="220"/>
      <c r="J258" s="220"/>
      <c r="K258" s="220"/>
      <c r="L258" s="220"/>
      <c r="M258" s="220"/>
      <c r="N258" s="219"/>
      <c r="O258" s="219"/>
      <c r="P258" s="219"/>
      <c r="Q258" s="219"/>
      <c r="R258" s="220"/>
      <c r="S258" s="220"/>
      <c r="T258" s="220"/>
      <c r="U258" s="220"/>
      <c r="V258" s="220"/>
      <c r="W258" s="220"/>
      <c r="X258" s="220"/>
      <c r="Y258" s="220"/>
      <c r="Z258" s="210"/>
      <c r="AA258" s="210"/>
      <c r="AB258" s="210"/>
      <c r="AC258" s="210"/>
      <c r="AD258" s="210"/>
      <c r="AE258" s="210"/>
      <c r="AF258" s="210"/>
      <c r="AG258" s="210" t="s">
        <v>171</v>
      </c>
      <c r="AH258" s="210">
        <v>0</v>
      </c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ht="22.5" outlineLevel="1" x14ac:dyDescent="0.2">
      <c r="A259" s="231">
        <v>55</v>
      </c>
      <c r="B259" s="232" t="s">
        <v>405</v>
      </c>
      <c r="C259" s="247" t="s">
        <v>406</v>
      </c>
      <c r="D259" s="233" t="s">
        <v>273</v>
      </c>
      <c r="E259" s="234">
        <v>108.8</v>
      </c>
      <c r="F259" s="235"/>
      <c r="G259" s="236">
        <f>ROUND(E259*F259,2)</f>
        <v>0</v>
      </c>
      <c r="H259" s="235"/>
      <c r="I259" s="236">
        <f>ROUND(E259*H259,2)</f>
        <v>0</v>
      </c>
      <c r="J259" s="235"/>
      <c r="K259" s="236">
        <f>ROUND(E259*J259,2)</f>
        <v>0</v>
      </c>
      <c r="L259" s="236">
        <v>21</v>
      </c>
      <c r="M259" s="236">
        <f>G259*(1+L259/100)</f>
        <v>0</v>
      </c>
      <c r="N259" s="234">
        <v>2.9299999999999999E-3</v>
      </c>
      <c r="O259" s="234">
        <f>ROUND(E259*N259,2)</f>
        <v>0.32</v>
      </c>
      <c r="P259" s="234">
        <v>0</v>
      </c>
      <c r="Q259" s="234">
        <f>ROUND(E259*P259,2)</f>
        <v>0</v>
      </c>
      <c r="R259" s="236" t="s">
        <v>395</v>
      </c>
      <c r="S259" s="236" t="s">
        <v>152</v>
      </c>
      <c r="T259" s="237" t="s">
        <v>191</v>
      </c>
      <c r="U259" s="220">
        <v>0.5645</v>
      </c>
      <c r="V259" s="220">
        <f>ROUND(E259*U259,2)</f>
        <v>61.42</v>
      </c>
      <c r="W259" s="220"/>
      <c r="X259" s="220" t="s">
        <v>192</v>
      </c>
      <c r="Y259" s="220" t="s">
        <v>148</v>
      </c>
      <c r="Z259" s="210"/>
      <c r="AA259" s="210"/>
      <c r="AB259" s="210"/>
      <c r="AC259" s="210"/>
      <c r="AD259" s="210"/>
      <c r="AE259" s="210"/>
      <c r="AF259" s="210"/>
      <c r="AG259" s="210" t="s">
        <v>369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2" x14ac:dyDescent="0.2">
      <c r="A260" s="217"/>
      <c r="B260" s="218"/>
      <c r="C260" s="248" t="s">
        <v>397</v>
      </c>
      <c r="D260" s="221"/>
      <c r="E260" s="222"/>
      <c r="F260" s="220"/>
      <c r="G260" s="220"/>
      <c r="H260" s="220"/>
      <c r="I260" s="220"/>
      <c r="J260" s="220"/>
      <c r="K260" s="220"/>
      <c r="L260" s="220"/>
      <c r="M260" s="220"/>
      <c r="N260" s="219"/>
      <c r="O260" s="219"/>
      <c r="P260" s="219"/>
      <c r="Q260" s="219"/>
      <c r="R260" s="220"/>
      <c r="S260" s="220"/>
      <c r="T260" s="220"/>
      <c r="U260" s="220"/>
      <c r="V260" s="220"/>
      <c r="W260" s="220"/>
      <c r="X260" s="220"/>
      <c r="Y260" s="220"/>
      <c r="Z260" s="210"/>
      <c r="AA260" s="210"/>
      <c r="AB260" s="210"/>
      <c r="AC260" s="210"/>
      <c r="AD260" s="210"/>
      <c r="AE260" s="210"/>
      <c r="AF260" s="210"/>
      <c r="AG260" s="210" t="s">
        <v>171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3" x14ac:dyDescent="0.2">
      <c r="A261" s="217"/>
      <c r="B261" s="218"/>
      <c r="C261" s="248" t="s">
        <v>407</v>
      </c>
      <c r="D261" s="221"/>
      <c r="E261" s="222"/>
      <c r="F261" s="220"/>
      <c r="G261" s="220"/>
      <c r="H261" s="220"/>
      <c r="I261" s="220"/>
      <c r="J261" s="220"/>
      <c r="K261" s="220"/>
      <c r="L261" s="220"/>
      <c r="M261" s="220"/>
      <c r="N261" s="219"/>
      <c r="O261" s="219"/>
      <c r="P261" s="219"/>
      <c r="Q261" s="219"/>
      <c r="R261" s="220"/>
      <c r="S261" s="220"/>
      <c r="T261" s="220"/>
      <c r="U261" s="220"/>
      <c r="V261" s="220"/>
      <c r="W261" s="220"/>
      <c r="X261" s="220"/>
      <c r="Y261" s="220"/>
      <c r="Z261" s="210"/>
      <c r="AA261" s="210"/>
      <c r="AB261" s="210"/>
      <c r="AC261" s="210"/>
      <c r="AD261" s="210"/>
      <c r="AE261" s="210"/>
      <c r="AF261" s="210"/>
      <c r="AG261" s="210" t="s">
        <v>171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3" x14ac:dyDescent="0.2">
      <c r="A262" s="217"/>
      <c r="B262" s="218"/>
      <c r="C262" s="248" t="s">
        <v>408</v>
      </c>
      <c r="D262" s="221"/>
      <c r="E262" s="222">
        <v>108.8</v>
      </c>
      <c r="F262" s="220"/>
      <c r="G262" s="220"/>
      <c r="H262" s="220"/>
      <c r="I262" s="220"/>
      <c r="J262" s="220"/>
      <c r="K262" s="220"/>
      <c r="L262" s="220"/>
      <c r="M262" s="220"/>
      <c r="N262" s="219"/>
      <c r="O262" s="219"/>
      <c r="P262" s="219"/>
      <c r="Q262" s="219"/>
      <c r="R262" s="220"/>
      <c r="S262" s="220"/>
      <c r="T262" s="220"/>
      <c r="U262" s="220"/>
      <c r="V262" s="220"/>
      <c r="W262" s="220"/>
      <c r="X262" s="220"/>
      <c r="Y262" s="220"/>
      <c r="Z262" s="210"/>
      <c r="AA262" s="210"/>
      <c r="AB262" s="210"/>
      <c r="AC262" s="210"/>
      <c r="AD262" s="210"/>
      <c r="AE262" s="210"/>
      <c r="AF262" s="210"/>
      <c r="AG262" s="210" t="s">
        <v>171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ht="33.75" outlineLevel="1" x14ac:dyDescent="0.2">
      <c r="A263" s="231">
        <v>56</v>
      </c>
      <c r="B263" s="232" t="s">
        <v>409</v>
      </c>
      <c r="C263" s="247" t="s">
        <v>410</v>
      </c>
      <c r="D263" s="233" t="s">
        <v>273</v>
      </c>
      <c r="E263" s="234">
        <v>27.9</v>
      </c>
      <c r="F263" s="235"/>
      <c r="G263" s="236">
        <f>ROUND(E263*F263,2)</f>
        <v>0</v>
      </c>
      <c r="H263" s="235"/>
      <c r="I263" s="236">
        <f>ROUND(E263*H263,2)</f>
        <v>0</v>
      </c>
      <c r="J263" s="235"/>
      <c r="K263" s="236">
        <f>ROUND(E263*J263,2)</f>
        <v>0</v>
      </c>
      <c r="L263" s="236">
        <v>21</v>
      </c>
      <c r="M263" s="236">
        <f>G263*(1+L263/100)</f>
        <v>0</v>
      </c>
      <c r="N263" s="234">
        <v>3.7799999999999999E-3</v>
      </c>
      <c r="O263" s="234">
        <f>ROUND(E263*N263,2)</f>
        <v>0.11</v>
      </c>
      <c r="P263" s="234">
        <v>0</v>
      </c>
      <c r="Q263" s="234">
        <f>ROUND(E263*P263,2)</f>
        <v>0</v>
      </c>
      <c r="R263" s="236" t="s">
        <v>395</v>
      </c>
      <c r="S263" s="236" t="s">
        <v>152</v>
      </c>
      <c r="T263" s="237" t="s">
        <v>191</v>
      </c>
      <c r="U263" s="220">
        <v>0.64195000000000002</v>
      </c>
      <c r="V263" s="220">
        <f>ROUND(E263*U263,2)</f>
        <v>17.91</v>
      </c>
      <c r="W263" s="220"/>
      <c r="X263" s="220" t="s">
        <v>192</v>
      </c>
      <c r="Y263" s="220" t="s">
        <v>148</v>
      </c>
      <c r="Z263" s="210"/>
      <c r="AA263" s="210"/>
      <c r="AB263" s="210"/>
      <c r="AC263" s="210"/>
      <c r="AD263" s="210"/>
      <c r="AE263" s="210"/>
      <c r="AF263" s="210"/>
      <c r="AG263" s="210" t="s">
        <v>369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2" x14ac:dyDescent="0.2">
      <c r="A264" s="217"/>
      <c r="B264" s="218"/>
      <c r="C264" s="248" t="s">
        <v>397</v>
      </c>
      <c r="D264" s="221"/>
      <c r="E264" s="222"/>
      <c r="F264" s="220"/>
      <c r="G264" s="220"/>
      <c r="H264" s="220"/>
      <c r="I264" s="220"/>
      <c r="J264" s="220"/>
      <c r="K264" s="220"/>
      <c r="L264" s="220"/>
      <c r="M264" s="220"/>
      <c r="N264" s="219"/>
      <c r="O264" s="219"/>
      <c r="P264" s="219"/>
      <c r="Q264" s="219"/>
      <c r="R264" s="220"/>
      <c r="S264" s="220"/>
      <c r="T264" s="220"/>
      <c r="U264" s="220"/>
      <c r="V264" s="220"/>
      <c r="W264" s="220"/>
      <c r="X264" s="220"/>
      <c r="Y264" s="220"/>
      <c r="Z264" s="210"/>
      <c r="AA264" s="210"/>
      <c r="AB264" s="210"/>
      <c r="AC264" s="210"/>
      <c r="AD264" s="210"/>
      <c r="AE264" s="210"/>
      <c r="AF264" s="210"/>
      <c r="AG264" s="210" t="s">
        <v>171</v>
      </c>
      <c r="AH264" s="210">
        <v>0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3" x14ac:dyDescent="0.2">
      <c r="A265" s="217"/>
      <c r="B265" s="218"/>
      <c r="C265" s="248" t="s">
        <v>411</v>
      </c>
      <c r="D265" s="221"/>
      <c r="E265" s="222"/>
      <c r="F265" s="220"/>
      <c r="G265" s="220"/>
      <c r="H265" s="220"/>
      <c r="I265" s="220"/>
      <c r="J265" s="220"/>
      <c r="K265" s="220"/>
      <c r="L265" s="220"/>
      <c r="M265" s="220"/>
      <c r="N265" s="219"/>
      <c r="O265" s="219"/>
      <c r="P265" s="219"/>
      <c r="Q265" s="219"/>
      <c r="R265" s="220"/>
      <c r="S265" s="220"/>
      <c r="T265" s="220"/>
      <c r="U265" s="220"/>
      <c r="V265" s="220"/>
      <c r="W265" s="220"/>
      <c r="X265" s="220"/>
      <c r="Y265" s="220"/>
      <c r="Z265" s="210"/>
      <c r="AA265" s="210"/>
      <c r="AB265" s="210"/>
      <c r="AC265" s="210"/>
      <c r="AD265" s="210"/>
      <c r="AE265" s="210"/>
      <c r="AF265" s="210"/>
      <c r="AG265" s="210" t="s">
        <v>171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3" x14ac:dyDescent="0.2">
      <c r="A266" s="217"/>
      <c r="B266" s="218"/>
      <c r="C266" s="248" t="s">
        <v>412</v>
      </c>
      <c r="D266" s="221"/>
      <c r="E266" s="222">
        <v>27.9</v>
      </c>
      <c r="F266" s="220"/>
      <c r="G266" s="220"/>
      <c r="H266" s="220"/>
      <c r="I266" s="220"/>
      <c r="J266" s="220"/>
      <c r="K266" s="220"/>
      <c r="L266" s="220"/>
      <c r="M266" s="220"/>
      <c r="N266" s="219"/>
      <c r="O266" s="219"/>
      <c r="P266" s="219"/>
      <c r="Q266" s="219"/>
      <c r="R266" s="220"/>
      <c r="S266" s="220"/>
      <c r="T266" s="220"/>
      <c r="U266" s="220"/>
      <c r="V266" s="220"/>
      <c r="W266" s="220"/>
      <c r="X266" s="220"/>
      <c r="Y266" s="220"/>
      <c r="Z266" s="210"/>
      <c r="AA266" s="210"/>
      <c r="AB266" s="210"/>
      <c r="AC266" s="210"/>
      <c r="AD266" s="210"/>
      <c r="AE266" s="210"/>
      <c r="AF266" s="210"/>
      <c r="AG266" s="210" t="s">
        <v>171</v>
      </c>
      <c r="AH266" s="210">
        <v>0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">
      <c r="A267" s="231">
        <v>57</v>
      </c>
      <c r="B267" s="232" t="s">
        <v>413</v>
      </c>
      <c r="C267" s="247" t="s">
        <v>414</v>
      </c>
      <c r="D267" s="233" t="s">
        <v>244</v>
      </c>
      <c r="E267" s="234">
        <v>0.86594000000000004</v>
      </c>
      <c r="F267" s="235"/>
      <c r="G267" s="236">
        <f>ROUND(E267*F267,2)</f>
        <v>0</v>
      </c>
      <c r="H267" s="235"/>
      <c r="I267" s="236">
        <f>ROUND(E267*H267,2)</f>
        <v>0</v>
      </c>
      <c r="J267" s="235"/>
      <c r="K267" s="236">
        <f>ROUND(E267*J267,2)</f>
        <v>0</v>
      </c>
      <c r="L267" s="236">
        <v>21</v>
      </c>
      <c r="M267" s="236">
        <f>G267*(1+L267/100)</f>
        <v>0</v>
      </c>
      <c r="N267" s="234">
        <v>0</v>
      </c>
      <c r="O267" s="234">
        <f>ROUND(E267*N267,2)</f>
        <v>0</v>
      </c>
      <c r="P267" s="234">
        <v>0</v>
      </c>
      <c r="Q267" s="234">
        <f>ROUND(E267*P267,2)</f>
        <v>0</v>
      </c>
      <c r="R267" s="236" t="s">
        <v>395</v>
      </c>
      <c r="S267" s="236" t="s">
        <v>152</v>
      </c>
      <c r="T267" s="237" t="s">
        <v>191</v>
      </c>
      <c r="U267" s="220">
        <v>4.82</v>
      </c>
      <c r="V267" s="220">
        <f>ROUND(E267*U267,2)</f>
        <v>4.17</v>
      </c>
      <c r="W267" s="220"/>
      <c r="X267" s="220" t="s">
        <v>192</v>
      </c>
      <c r="Y267" s="220" t="s">
        <v>148</v>
      </c>
      <c r="Z267" s="210"/>
      <c r="AA267" s="210"/>
      <c r="AB267" s="210"/>
      <c r="AC267" s="210"/>
      <c r="AD267" s="210"/>
      <c r="AE267" s="210"/>
      <c r="AF267" s="210"/>
      <c r="AG267" s="210" t="s">
        <v>379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2" x14ac:dyDescent="0.2">
      <c r="A268" s="217"/>
      <c r="B268" s="218"/>
      <c r="C268" s="256" t="s">
        <v>415</v>
      </c>
      <c r="D268" s="254"/>
      <c r="E268" s="254"/>
      <c r="F268" s="254"/>
      <c r="G268" s="254"/>
      <c r="H268" s="220"/>
      <c r="I268" s="220"/>
      <c r="J268" s="220"/>
      <c r="K268" s="220"/>
      <c r="L268" s="220"/>
      <c r="M268" s="220"/>
      <c r="N268" s="219"/>
      <c r="O268" s="219"/>
      <c r="P268" s="219"/>
      <c r="Q268" s="219"/>
      <c r="R268" s="220"/>
      <c r="S268" s="220"/>
      <c r="T268" s="220"/>
      <c r="U268" s="220"/>
      <c r="V268" s="220"/>
      <c r="W268" s="220"/>
      <c r="X268" s="220"/>
      <c r="Y268" s="220"/>
      <c r="Z268" s="210"/>
      <c r="AA268" s="210"/>
      <c r="AB268" s="210"/>
      <c r="AC268" s="210"/>
      <c r="AD268" s="210"/>
      <c r="AE268" s="210"/>
      <c r="AF268" s="210"/>
      <c r="AG268" s="210" t="s">
        <v>195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x14ac:dyDescent="0.2">
      <c r="A269" s="224" t="s">
        <v>140</v>
      </c>
      <c r="B269" s="225" t="s">
        <v>101</v>
      </c>
      <c r="C269" s="245" t="s">
        <v>102</v>
      </c>
      <c r="D269" s="226"/>
      <c r="E269" s="227"/>
      <c r="F269" s="228"/>
      <c r="G269" s="228">
        <f>SUMIF(AG270:AG291,"&lt;&gt;NOR",G270:G291)</f>
        <v>0</v>
      </c>
      <c r="H269" s="228"/>
      <c r="I269" s="228">
        <f>SUM(I270:I291)</f>
        <v>0</v>
      </c>
      <c r="J269" s="228"/>
      <c r="K269" s="228">
        <f>SUM(K270:K291)</f>
        <v>0</v>
      </c>
      <c r="L269" s="228"/>
      <c r="M269" s="228">
        <f>SUM(M270:M291)</f>
        <v>0</v>
      </c>
      <c r="N269" s="227"/>
      <c r="O269" s="227">
        <f>SUM(O270:O291)</f>
        <v>11.65</v>
      </c>
      <c r="P269" s="227"/>
      <c r="Q269" s="227">
        <f>SUM(Q270:Q291)</f>
        <v>0</v>
      </c>
      <c r="R269" s="228"/>
      <c r="S269" s="228"/>
      <c r="T269" s="229"/>
      <c r="U269" s="223"/>
      <c r="V269" s="223">
        <f>SUM(V270:V291)</f>
        <v>571.42000000000007</v>
      </c>
      <c r="W269" s="223"/>
      <c r="X269" s="223"/>
      <c r="Y269" s="223"/>
      <c r="AG269" t="s">
        <v>141</v>
      </c>
    </row>
    <row r="270" spans="1:60" outlineLevel="1" x14ac:dyDescent="0.2">
      <c r="A270" s="231">
        <v>58</v>
      </c>
      <c r="B270" s="232" t="s">
        <v>416</v>
      </c>
      <c r="C270" s="247" t="s">
        <v>417</v>
      </c>
      <c r="D270" s="233" t="s">
        <v>238</v>
      </c>
      <c r="E270" s="234">
        <v>247</v>
      </c>
      <c r="F270" s="235"/>
      <c r="G270" s="236">
        <f>ROUND(E270*F270,2)</f>
        <v>0</v>
      </c>
      <c r="H270" s="235"/>
      <c r="I270" s="236">
        <f>ROUND(E270*H270,2)</f>
        <v>0</v>
      </c>
      <c r="J270" s="235"/>
      <c r="K270" s="236">
        <f>ROUND(E270*J270,2)</f>
        <v>0</v>
      </c>
      <c r="L270" s="236">
        <v>21</v>
      </c>
      <c r="M270" s="236">
        <f>G270*(1+L270/100)</f>
        <v>0</v>
      </c>
      <c r="N270" s="234">
        <v>4.2999999999999999E-4</v>
      </c>
      <c r="O270" s="234">
        <f>ROUND(E270*N270,2)</f>
        <v>0.11</v>
      </c>
      <c r="P270" s="234">
        <v>0</v>
      </c>
      <c r="Q270" s="234">
        <f>ROUND(E270*P270,2)</f>
        <v>0</v>
      </c>
      <c r="R270" s="236" t="s">
        <v>418</v>
      </c>
      <c r="S270" s="236" t="s">
        <v>152</v>
      </c>
      <c r="T270" s="237" t="s">
        <v>191</v>
      </c>
      <c r="U270" s="220">
        <v>0.34</v>
      </c>
      <c r="V270" s="220">
        <f>ROUND(E270*U270,2)</f>
        <v>83.98</v>
      </c>
      <c r="W270" s="220"/>
      <c r="X270" s="220" t="s">
        <v>192</v>
      </c>
      <c r="Y270" s="220" t="s">
        <v>148</v>
      </c>
      <c r="Z270" s="210"/>
      <c r="AA270" s="210"/>
      <c r="AB270" s="210"/>
      <c r="AC270" s="210"/>
      <c r="AD270" s="210"/>
      <c r="AE270" s="210"/>
      <c r="AF270" s="210"/>
      <c r="AG270" s="210" t="s">
        <v>369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2" x14ac:dyDescent="0.2">
      <c r="A271" s="217"/>
      <c r="B271" s="218"/>
      <c r="C271" s="248" t="s">
        <v>419</v>
      </c>
      <c r="D271" s="221"/>
      <c r="E271" s="222"/>
      <c r="F271" s="220"/>
      <c r="G271" s="220"/>
      <c r="H271" s="220"/>
      <c r="I271" s="220"/>
      <c r="J271" s="220"/>
      <c r="K271" s="220"/>
      <c r="L271" s="220"/>
      <c r="M271" s="220"/>
      <c r="N271" s="219"/>
      <c r="O271" s="219"/>
      <c r="P271" s="219"/>
      <c r="Q271" s="219"/>
      <c r="R271" s="220"/>
      <c r="S271" s="220"/>
      <c r="T271" s="220"/>
      <c r="U271" s="220"/>
      <c r="V271" s="220"/>
      <c r="W271" s="220"/>
      <c r="X271" s="220"/>
      <c r="Y271" s="220"/>
      <c r="Z271" s="210"/>
      <c r="AA271" s="210"/>
      <c r="AB271" s="210"/>
      <c r="AC271" s="210"/>
      <c r="AD271" s="210"/>
      <c r="AE271" s="210"/>
      <c r="AF271" s="210"/>
      <c r="AG271" s="210" t="s">
        <v>171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3" x14ac:dyDescent="0.2">
      <c r="A272" s="217"/>
      <c r="B272" s="218"/>
      <c r="C272" s="248" t="s">
        <v>420</v>
      </c>
      <c r="D272" s="221"/>
      <c r="E272" s="222"/>
      <c r="F272" s="220"/>
      <c r="G272" s="220"/>
      <c r="H272" s="220"/>
      <c r="I272" s="220"/>
      <c r="J272" s="220"/>
      <c r="K272" s="220"/>
      <c r="L272" s="220"/>
      <c r="M272" s="220"/>
      <c r="N272" s="219"/>
      <c r="O272" s="219"/>
      <c r="P272" s="219"/>
      <c r="Q272" s="219"/>
      <c r="R272" s="220"/>
      <c r="S272" s="220"/>
      <c r="T272" s="220"/>
      <c r="U272" s="220"/>
      <c r="V272" s="220"/>
      <c r="W272" s="220"/>
      <c r="X272" s="220"/>
      <c r="Y272" s="220"/>
      <c r="Z272" s="210"/>
      <c r="AA272" s="210"/>
      <c r="AB272" s="210"/>
      <c r="AC272" s="210"/>
      <c r="AD272" s="210"/>
      <c r="AE272" s="210"/>
      <c r="AF272" s="210"/>
      <c r="AG272" s="210" t="s">
        <v>171</v>
      </c>
      <c r="AH272" s="210">
        <v>0</v>
      </c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3" x14ac:dyDescent="0.2">
      <c r="A273" s="217"/>
      <c r="B273" s="218"/>
      <c r="C273" s="248" t="s">
        <v>421</v>
      </c>
      <c r="D273" s="221"/>
      <c r="E273" s="222">
        <v>247</v>
      </c>
      <c r="F273" s="220"/>
      <c r="G273" s="220"/>
      <c r="H273" s="220"/>
      <c r="I273" s="220"/>
      <c r="J273" s="220"/>
      <c r="K273" s="220"/>
      <c r="L273" s="220"/>
      <c r="M273" s="220"/>
      <c r="N273" s="219"/>
      <c r="O273" s="219"/>
      <c r="P273" s="219"/>
      <c r="Q273" s="219"/>
      <c r="R273" s="220"/>
      <c r="S273" s="220"/>
      <c r="T273" s="220"/>
      <c r="U273" s="220"/>
      <c r="V273" s="220"/>
      <c r="W273" s="220"/>
      <c r="X273" s="220"/>
      <c r="Y273" s="220"/>
      <c r="Z273" s="210"/>
      <c r="AA273" s="210"/>
      <c r="AB273" s="210"/>
      <c r="AC273" s="210"/>
      <c r="AD273" s="210"/>
      <c r="AE273" s="210"/>
      <c r="AF273" s="210"/>
      <c r="AG273" s="210" t="s">
        <v>171</v>
      </c>
      <c r="AH273" s="210">
        <v>0</v>
      </c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">
      <c r="A274" s="231">
        <v>59</v>
      </c>
      <c r="B274" s="232" t="s">
        <v>422</v>
      </c>
      <c r="C274" s="247" t="s">
        <v>423</v>
      </c>
      <c r="D274" s="233" t="s">
        <v>238</v>
      </c>
      <c r="E274" s="234">
        <v>1331.61</v>
      </c>
      <c r="F274" s="235"/>
      <c r="G274" s="236">
        <f>ROUND(E274*F274,2)</f>
        <v>0</v>
      </c>
      <c r="H274" s="235"/>
      <c r="I274" s="236">
        <f>ROUND(E274*H274,2)</f>
        <v>0</v>
      </c>
      <c r="J274" s="235"/>
      <c r="K274" s="236">
        <f>ROUND(E274*J274,2)</f>
        <v>0</v>
      </c>
      <c r="L274" s="236">
        <v>21</v>
      </c>
      <c r="M274" s="236">
        <f>G274*(1+L274/100)</f>
        <v>0</v>
      </c>
      <c r="N274" s="234">
        <v>7.1000000000000002E-4</v>
      </c>
      <c r="O274" s="234">
        <f>ROUND(E274*N274,2)</f>
        <v>0.95</v>
      </c>
      <c r="P274" s="234">
        <v>0</v>
      </c>
      <c r="Q274" s="234">
        <f>ROUND(E274*P274,2)</f>
        <v>0</v>
      </c>
      <c r="R274" s="236" t="s">
        <v>418</v>
      </c>
      <c r="S274" s="236" t="s">
        <v>152</v>
      </c>
      <c r="T274" s="237" t="s">
        <v>191</v>
      </c>
      <c r="U274" s="220">
        <v>0.34</v>
      </c>
      <c r="V274" s="220">
        <f>ROUND(E274*U274,2)</f>
        <v>452.75</v>
      </c>
      <c r="W274" s="220"/>
      <c r="X274" s="220" t="s">
        <v>192</v>
      </c>
      <c r="Y274" s="220" t="s">
        <v>148</v>
      </c>
      <c r="Z274" s="210"/>
      <c r="AA274" s="210"/>
      <c r="AB274" s="210"/>
      <c r="AC274" s="210"/>
      <c r="AD274" s="210"/>
      <c r="AE274" s="210"/>
      <c r="AF274" s="210"/>
      <c r="AG274" s="210" t="s">
        <v>369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2" x14ac:dyDescent="0.2">
      <c r="A275" s="217"/>
      <c r="B275" s="218"/>
      <c r="C275" s="248" t="s">
        <v>424</v>
      </c>
      <c r="D275" s="221"/>
      <c r="E275" s="222"/>
      <c r="F275" s="220"/>
      <c r="G275" s="220"/>
      <c r="H275" s="220"/>
      <c r="I275" s="220"/>
      <c r="J275" s="220"/>
      <c r="K275" s="220"/>
      <c r="L275" s="220"/>
      <c r="M275" s="220"/>
      <c r="N275" s="219"/>
      <c r="O275" s="219"/>
      <c r="P275" s="219"/>
      <c r="Q275" s="219"/>
      <c r="R275" s="220"/>
      <c r="S275" s="220"/>
      <c r="T275" s="220"/>
      <c r="U275" s="220"/>
      <c r="V275" s="220"/>
      <c r="W275" s="220"/>
      <c r="X275" s="220"/>
      <c r="Y275" s="220"/>
      <c r="Z275" s="210"/>
      <c r="AA275" s="210"/>
      <c r="AB275" s="210"/>
      <c r="AC275" s="210"/>
      <c r="AD275" s="210"/>
      <c r="AE275" s="210"/>
      <c r="AF275" s="210"/>
      <c r="AG275" s="210" t="s">
        <v>171</v>
      </c>
      <c r="AH275" s="210">
        <v>0</v>
      </c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3" x14ac:dyDescent="0.2">
      <c r="A276" s="217"/>
      <c r="B276" s="218"/>
      <c r="C276" s="248" t="s">
        <v>425</v>
      </c>
      <c r="D276" s="221"/>
      <c r="E276" s="222">
        <v>1331.61</v>
      </c>
      <c r="F276" s="220"/>
      <c r="G276" s="220"/>
      <c r="H276" s="220"/>
      <c r="I276" s="220"/>
      <c r="J276" s="220"/>
      <c r="K276" s="220"/>
      <c r="L276" s="220"/>
      <c r="M276" s="220"/>
      <c r="N276" s="219"/>
      <c r="O276" s="219"/>
      <c r="P276" s="219"/>
      <c r="Q276" s="219"/>
      <c r="R276" s="220"/>
      <c r="S276" s="220"/>
      <c r="T276" s="220"/>
      <c r="U276" s="220"/>
      <c r="V276" s="220"/>
      <c r="W276" s="220"/>
      <c r="X276" s="220"/>
      <c r="Y276" s="220"/>
      <c r="Z276" s="210"/>
      <c r="AA276" s="210"/>
      <c r="AB276" s="210"/>
      <c r="AC276" s="210"/>
      <c r="AD276" s="210"/>
      <c r="AE276" s="210"/>
      <c r="AF276" s="210"/>
      <c r="AG276" s="210" t="s">
        <v>171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2">
      <c r="A277" s="231">
        <v>60</v>
      </c>
      <c r="B277" s="232" t="s">
        <v>426</v>
      </c>
      <c r="C277" s="247" t="s">
        <v>427</v>
      </c>
      <c r="D277" s="233" t="s">
        <v>244</v>
      </c>
      <c r="E277" s="234">
        <v>11.540380000000001</v>
      </c>
      <c r="F277" s="235"/>
      <c r="G277" s="236">
        <f>ROUND(E277*F277,2)</f>
        <v>0</v>
      </c>
      <c r="H277" s="235"/>
      <c r="I277" s="236">
        <f>ROUND(E277*H277,2)</f>
        <v>0</v>
      </c>
      <c r="J277" s="235"/>
      <c r="K277" s="236">
        <f>ROUND(E277*J277,2)</f>
        <v>0</v>
      </c>
      <c r="L277" s="236">
        <v>21</v>
      </c>
      <c r="M277" s="236">
        <f>G277*(1+L277/100)</f>
        <v>0</v>
      </c>
      <c r="N277" s="234">
        <v>0</v>
      </c>
      <c r="O277" s="234">
        <f>ROUND(E277*N277,2)</f>
        <v>0</v>
      </c>
      <c r="P277" s="234">
        <v>0</v>
      </c>
      <c r="Q277" s="234">
        <f>ROUND(E277*P277,2)</f>
        <v>0</v>
      </c>
      <c r="R277" s="236" t="s">
        <v>418</v>
      </c>
      <c r="S277" s="236" t="s">
        <v>152</v>
      </c>
      <c r="T277" s="237" t="s">
        <v>191</v>
      </c>
      <c r="U277" s="220">
        <v>3.0059999999999998</v>
      </c>
      <c r="V277" s="220">
        <f>ROUND(E277*U277,2)</f>
        <v>34.69</v>
      </c>
      <c r="W277" s="220"/>
      <c r="X277" s="220" t="s">
        <v>192</v>
      </c>
      <c r="Y277" s="220" t="s">
        <v>148</v>
      </c>
      <c r="Z277" s="210"/>
      <c r="AA277" s="210"/>
      <c r="AB277" s="210"/>
      <c r="AC277" s="210"/>
      <c r="AD277" s="210"/>
      <c r="AE277" s="210"/>
      <c r="AF277" s="210"/>
      <c r="AG277" s="210" t="s">
        <v>379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2" x14ac:dyDescent="0.2">
      <c r="A278" s="217"/>
      <c r="B278" s="218"/>
      <c r="C278" s="256" t="s">
        <v>415</v>
      </c>
      <c r="D278" s="254"/>
      <c r="E278" s="254"/>
      <c r="F278" s="254"/>
      <c r="G278" s="254"/>
      <c r="H278" s="220"/>
      <c r="I278" s="220"/>
      <c r="J278" s="220"/>
      <c r="K278" s="220"/>
      <c r="L278" s="220"/>
      <c r="M278" s="220"/>
      <c r="N278" s="219"/>
      <c r="O278" s="219"/>
      <c r="P278" s="219"/>
      <c r="Q278" s="219"/>
      <c r="R278" s="220"/>
      <c r="S278" s="220"/>
      <c r="T278" s="220"/>
      <c r="U278" s="220"/>
      <c r="V278" s="220"/>
      <c r="W278" s="220"/>
      <c r="X278" s="220"/>
      <c r="Y278" s="220"/>
      <c r="Z278" s="210"/>
      <c r="AA278" s="210"/>
      <c r="AB278" s="210"/>
      <c r="AC278" s="210"/>
      <c r="AD278" s="210"/>
      <c r="AE278" s="210"/>
      <c r="AF278" s="210"/>
      <c r="AG278" s="210" t="s">
        <v>195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ht="33.75" outlineLevel="1" x14ac:dyDescent="0.2">
      <c r="A279" s="231">
        <v>61</v>
      </c>
      <c r="B279" s="232" t="s">
        <v>428</v>
      </c>
      <c r="C279" s="247" t="s">
        <v>429</v>
      </c>
      <c r="D279" s="233" t="s">
        <v>238</v>
      </c>
      <c r="E279" s="234">
        <v>1398.1904999999999</v>
      </c>
      <c r="F279" s="235"/>
      <c r="G279" s="236">
        <f>ROUND(E279*F279,2)</f>
        <v>0</v>
      </c>
      <c r="H279" s="235"/>
      <c r="I279" s="236">
        <f>ROUND(E279*H279,2)</f>
        <v>0</v>
      </c>
      <c r="J279" s="235"/>
      <c r="K279" s="236">
        <f>ROUND(E279*J279,2)</f>
        <v>0</v>
      </c>
      <c r="L279" s="236">
        <v>21</v>
      </c>
      <c r="M279" s="236">
        <f>G279*(1+L279/100)</f>
        <v>0</v>
      </c>
      <c r="N279" s="234">
        <v>6.4999999999999997E-3</v>
      </c>
      <c r="O279" s="234">
        <f>ROUND(E279*N279,2)</f>
        <v>9.09</v>
      </c>
      <c r="P279" s="234">
        <v>0</v>
      </c>
      <c r="Q279" s="234">
        <f>ROUND(E279*P279,2)</f>
        <v>0</v>
      </c>
      <c r="R279" s="236" t="s">
        <v>277</v>
      </c>
      <c r="S279" s="236" t="s">
        <v>191</v>
      </c>
      <c r="T279" s="237" t="s">
        <v>191</v>
      </c>
      <c r="U279" s="220">
        <v>0</v>
      </c>
      <c r="V279" s="220">
        <f>ROUND(E279*U279,2)</f>
        <v>0</v>
      </c>
      <c r="W279" s="220"/>
      <c r="X279" s="220" t="s">
        <v>278</v>
      </c>
      <c r="Y279" s="220" t="s">
        <v>148</v>
      </c>
      <c r="Z279" s="210"/>
      <c r="AA279" s="210"/>
      <c r="AB279" s="210"/>
      <c r="AC279" s="210"/>
      <c r="AD279" s="210"/>
      <c r="AE279" s="210"/>
      <c r="AF279" s="210"/>
      <c r="AG279" s="210" t="s">
        <v>384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2" x14ac:dyDescent="0.2">
      <c r="A280" s="217"/>
      <c r="B280" s="218"/>
      <c r="C280" s="248" t="s">
        <v>424</v>
      </c>
      <c r="D280" s="221"/>
      <c r="E280" s="222"/>
      <c r="F280" s="220"/>
      <c r="G280" s="220"/>
      <c r="H280" s="220"/>
      <c r="I280" s="220"/>
      <c r="J280" s="220"/>
      <c r="K280" s="220"/>
      <c r="L280" s="220"/>
      <c r="M280" s="220"/>
      <c r="N280" s="219"/>
      <c r="O280" s="219"/>
      <c r="P280" s="219"/>
      <c r="Q280" s="219"/>
      <c r="R280" s="220"/>
      <c r="S280" s="220"/>
      <c r="T280" s="220"/>
      <c r="U280" s="220"/>
      <c r="V280" s="220"/>
      <c r="W280" s="220"/>
      <c r="X280" s="220"/>
      <c r="Y280" s="220"/>
      <c r="Z280" s="210"/>
      <c r="AA280" s="210"/>
      <c r="AB280" s="210"/>
      <c r="AC280" s="210"/>
      <c r="AD280" s="210"/>
      <c r="AE280" s="210"/>
      <c r="AF280" s="210"/>
      <c r="AG280" s="210" t="s">
        <v>171</v>
      </c>
      <c r="AH280" s="210">
        <v>0</v>
      </c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3" x14ac:dyDescent="0.2">
      <c r="A281" s="217"/>
      <c r="B281" s="218"/>
      <c r="C281" s="257" t="s">
        <v>221</v>
      </c>
      <c r="D281" s="252"/>
      <c r="E281" s="253"/>
      <c r="F281" s="220"/>
      <c r="G281" s="220"/>
      <c r="H281" s="220"/>
      <c r="I281" s="220"/>
      <c r="J281" s="220"/>
      <c r="K281" s="220"/>
      <c r="L281" s="220"/>
      <c r="M281" s="220"/>
      <c r="N281" s="219"/>
      <c r="O281" s="219"/>
      <c r="P281" s="219"/>
      <c r="Q281" s="219"/>
      <c r="R281" s="220"/>
      <c r="S281" s="220"/>
      <c r="T281" s="220"/>
      <c r="U281" s="220"/>
      <c r="V281" s="220"/>
      <c r="W281" s="220"/>
      <c r="X281" s="220"/>
      <c r="Y281" s="220"/>
      <c r="Z281" s="210"/>
      <c r="AA281" s="210"/>
      <c r="AB281" s="210"/>
      <c r="AC281" s="210"/>
      <c r="AD281" s="210"/>
      <c r="AE281" s="210"/>
      <c r="AF281" s="210"/>
      <c r="AG281" s="210" t="s">
        <v>171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3" x14ac:dyDescent="0.2">
      <c r="A282" s="217"/>
      <c r="B282" s="218"/>
      <c r="C282" s="258" t="s">
        <v>430</v>
      </c>
      <c r="D282" s="252"/>
      <c r="E282" s="253">
        <v>1331.61</v>
      </c>
      <c r="F282" s="220"/>
      <c r="G282" s="220"/>
      <c r="H282" s="220"/>
      <c r="I282" s="220"/>
      <c r="J282" s="220"/>
      <c r="K282" s="220"/>
      <c r="L282" s="220"/>
      <c r="M282" s="220"/>
      <c r="N282" s="219"/>
      <c r="O282" s="219"/>
      <c r="P282" s="219"/>
      <c r="Q282" s="219"/>
      <c r="R282" s="220"/>
      <c r="S282" s="220"/>
      <c r="T282" s="220"/>
      <c r="U282" s="220"/>
      <c r="V282" s="220"/>
      <c r="W282" s="220"/>
      <c r="X282" s="220"/>
      <c r="Y282" s="220"/>
      <c r="Z282" s="210"/>
      <c r="AA282" s="210"/>
      <c r="AB282" s="210"/>
      <c r="AC282" s="210"/>
      <c r="AD282" s="210"/>
      <c r="AE282" s="210"/>
      <c r="AF282" s="210"/>
      <c r="AG282" s="210" t="s">
        <v>171</v>
      </c>
      <c r="AH282" s="210">
        <v>2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3" x14ac:dyDescent="0.2">
      <c r="A283" s="217"/>
      <c r="B283" s="218"/>
      <c r="C283" s="257" t="s">
        <v>223</v>
      </c>
      <c r="D283" s="252"/>
      <c r="E283" s="253"/>
      <c r="F283" s="220"/>
      <c r="G283" s="220"/>
      <c r="H283" s="220"/>
      <c r="I283" s="220"/>
      <c r="J283" s="220"/>
      <c r="K283" s="220"/>
      <c r="L283" s="220"/>
      <c r="M283" s="220"/>
      <c r="N283" s="219"/>
      <c r="O283" s="219"/>
      <c r="P283" s="219"/>
      <c r="Q283" s="219"/>
      <c r="R283" s="220"/>
      <c r="S283" s="220"/>
      <c r="T283" s="220"/>
      <c r="U283" s="220"/>
      <c r="V283" s="220"/>
      <c r="W283" s="220"/>
      <c r="X283" s="220"/>
      <c r="Y283" s="220"/>
      <c r="Z283" s="210"/>
      <c r="AA283" s="210"/>
      <c r="AB283" s="210"/>
      <c r="AC283" s="210"/>
      <c r="AD283" s="210"/>
      <c r="AE283" s="210"/>
      <c r="AF283" s="210"/>
      <c r="AG283" s="210" t="s">
        <v>171</v>
      </c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3" x14ac:dyDescent="0.2">
      <c r="A284" s="217"/>
      <c r="B284" s="218"/>
      <c r="C284" s="248" t="s">
        <v>431</v>
      </c>
      <c r="D284" s="221"/>
      <c r="E284" s="222">
        <v>1398.19</v>
      </c>
      <c r="F284" s="220"/>
      <c r="G284" s="220"/>
      <c r="H284" s="220"/>
      <c r="I284" s="220"/>
      <c r="J284" s="220"/>
      <c r="K284" s="220"/>
      <c r="L284" s="220"/>
      <c r="M284" s="220"/>
      <c r="N284" s="219"/>
      <c r="O284" s="219"/>
      <c r="P284" s="219"/>
      <c r="Q284" s="219"/>
      <c r="R284" s="220"/>
      <c r="S284" s="220"/>
      <c r="T284" s="220"/>
      <c r="U284" s="220"/>
      <c r="V284" s="220"/>
      <c r="W284" s="220"/>
      <c r="X284" s="220"/>
      <c r="Y284" s="220"/>
      <c r="Z284" s="210"/>
      <c r="AA284" s="210"/>
      <c r="AB284" s="210"/>
      <c r="AC284" s="210"/>
      <c r="AD284" s="210"/>
      <c r="AE284" s="210"/>
      <c r="AF284" s="210"/>
      <c r="AG284" s="210" t="s">
        <v>171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ht="22.5" outlineLevel="1" x14ac:dyDescent="0.2">
      <c r="A285" s="231">
        <v>62</v>
      </c>
      <c r="B285" s="232" t="s">
        <v>432</v>
      </c>
      <c r="C285" s="247" t="s">
        <v>433</v>
      </c>
      <c r="D285" s="233" t="s">
        <v>238</v>
      </c>
      <c r="E285" s="234">
        <v>259.35000000000002</v>
      </c>
      <c r="F285" s="235"/>
      <c r="G285" s="236">
        <f>ROUND(E285*F285,2)</f>
        <v>0</v>
      </c>
      <c r="H285" s="235"/>
      <c r="I285" s="236">
        <f>ROUND(E285*H285,2)</f>
        <v>0</v>
      </c>
      <c r="J285" s="235"/>
      <c r="K285" s="236">
        <f>ROUND(E285*J285,2)</f>
        <v>0</v>
      </c>
      <c r="L285" s="236">
        <v>21</v>
      </c>
      <c r="M285" s="236">
        <f>G285*(1+L285/100)</f>
        <v>0</v>
      </c>
      <c r="N285" s="234">
        <v>5.7999999999999996E-3</v>
      </c>
      <c r="O285" s="234">
        <f>ROUND(E285*N285,2)</f>
        <v>1.5</v>
      </c>
      <c r="P285" s="234">
        <v>0</v>
      </c>
      <c r="Q285" s="234">
        <f>ROUND(E285*P285,2)</f>
        <v>0</v>
      </c>
      <c r="R285" s="236" t="s">
        <v>277</v>
      </c>
      <c r="S285" s="236" t="s">
        <v>152</v>
      </c>
      <c r="T285" s="237" t="s">
        <v>191</v>
      </c>
      <c r="U285" s="220">
        <v>0</v>
      </c>
      <c r="V285" s="220">
        <f>ROUND(E285*U285,2)</f>
        <v>0</v>
      </c>
      <c r="W285" s="220"/>
      <c r="X285" s="220" t="s">
        <v>278</v>
      </c>
      <c r="Y285" s="220" t="s">
        <v>148</v>
      </c>
      <c r="Z285" s="210"/>
      <c r="AA285" s="210"/>
      <c r="AB285" s="210"/>
      <c r="AC285" s="210"/>
      <c r="AD285" s="210"/>
      <c r="AE285" s="210"/>
      <c r="AF285" s="210"/>
      <c r="AG285" s="210" t="s">
        <v>384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2" x14ac:dyDescent="0.2">
      <c r="A286" s="217"/>
      <c r="B286" s="218"/>
      <c r="C286" s="248" t="s">
        <v>419</v>
      </c>
      <c r="D286" s="221"/>
      <c r="E286" s="222"/>
      <c r="F286" s="220"/>
      <c r="G286" s="220"/>
      <c r="H286" s="220"/>
      <c r="I286" s="220"/>
      <c r="J286" s="220"/>
      <c r="K286" s="220"/>
      <c r="L286" s="220"/>
      <c r="M286" s="220"/>
      <c r="N286" s="219"/>
      <c r="O286" s="219"/>
      <c r="P286" s="219"/>
      <c r="Q286" s="219"/>
      <c r="R286" s="220"/>
      <c r="S286" s="220"/>
      <c r="T286" s="220"/>
      <c r="U286" s="220"/>
      <c r="V286" s="220"/>
      <c r="W286" s="220"/>
      <c r="X286" s="220"/>
      <c r="Y286" s="220"/>
      <c r="Z286" s="210"/>
      <c r="AA286" s="210"/>
      <c r="AB286" s="210"/>
      <c r="AC286" s="210"/>
      <c r="AD286" s="210"/>
      <c r="AE286" s="210"/>
      <c r="AF286" s="210"/>
      <c r="AG286" s="210" t="s">
        <v>171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3" x14ac:dyDescent="0.2">
      <c r="A287" s="217"/>
      <c r="B287" s="218"/>
      <c r="C287" s="248" t="s">
        <v>420</v>
      </c>
      <c r="D287" s="221"/>
      <c r="E287" s="222"/>
      <c r="F287" s="220"/>
      <c r="G287" s="220"/>
      <c r="H287" s="220"/>
      <c r="I287" s="220"/>
      <c r="J287" s="220"/>
      <c r="K287" s="220"/>
      <c r="L287" s="220"/>
      <c r="M287" s="220"/>
      <c r="N287" s="219"/>
      <c r="O287" s="219"/>
      <c r="P287" s="219"/>
      <c r="Q287" s="219"/>
      <c r="R287" s="220"/>
      <c r="S287" s="220"/>
      <c r="T287" s="220"/>
      <c r="U287" s="220"/>
      <c r="V287" s="220"/>
      <c r="W287" s="220"/>
      <c r="X287" s="220"/>
      <c r="Y287" s="220"/>
      <c r="Z287" s="210"/>
      <c r="AA287" s="210"/>
      <c r="AB287" s="210"/>
      <c r="AC287" s="210"/>
      <c r="AD287" s="210"/>
      <c r="AE287" s="210"/>
      <c r="AF287" s="210"/>
      <c r="AG287" s="210" t="s">
        <v>171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3" x14ac:dyDescent="0.2">
      <c r="A288" s="217"/>
      <c r="B288" s="218"/>
      <c r="C288" s="257" t="s">
        <v>221</v>
      </c>
      <c r="D288" s="252"/>
      <c r="E288" s="253"/>
      <c r="F288" s="220"/>
      <c r="G288" s="220"/>
      <c r="H288" s="220"/>
      <c r="I288" s="220"/>
      <c r="J288" s="220"/>
      <c r="K288" s="220"/>
      <c r="L288" s="220"/>
      <c r="M288" s="220"/>
      <c r="N288" s="219"/>
      <c r="O288" s="219"/>
      <c r="P288" s="219"/>
      <c r="Q288" s="219"/>
      <c r="R288" s="220"/>
      <c r="S288" s="220"/>
      <c r="T288" s="220"/>
      <c r="U288" s="220"/>
      <c r="V288" s="220"/>
      <c r="W288" s="220"/>
      <c r="X288" s="220"/>
      <c r="Y288" s="220"/>
      <c r="Z288" s="210"/>
      <c r="AA288" s="210"/>
      <c r="AB288" s="210"/>
      <c r="AC288" s="210"/>
      <c r="AD288" s="210"/>
      <c r="AE288" s="210"/>
      <c r="AF288" s="210"/>
      <c r="AG288" s="210" t="s">
        <v>171</v>
      </c>
      <c r="AH288" s="210"/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3" x14ac:dyDescent="0.2">
      <c r="A289" s="217"/>
      <c r="B289" s="218"/>
      <c r="C289" s="258" t="s">
        <v>434</v>
      </c>
      <c r="D289" s="252"/>
      <c r="E289" s="253">
        <v>247</v>
      </c>
      <c r="F289" s="220"/>
      <c r="G289" s="220"/>
      <c r="H289" s="220"/>
      <c r="I289" s="220"/>
      <c r="J289" s="220"/>
      <c r="K289" s="220"/>
      <c r="L289" s="220"/>
      <c r="M289" s="220"/>
      <c r="N289" s="219"/>
      <c r="O289" s="219"/>
      <c r="P289" s="219"/>
      <c r="Q289" s="219"/>
      <c r="R289" s="220"/>
      <c r="S289" s="220"/>
      <c r="T289" s="220"/>
      <c r="U289" s="220"/>
      <c r="V289" s="220"/>
      <c r="W289" s="220"/>
      <c r="X289" s="220"/>
      <c r="Y289" s="220"/>
      <c r="Z289" s="210"/>
      <c r="AA289" s="210"/>
      <c r="AB289" s="210"/>
      <c r="AC289" s="210"/>
      <c r="AD289" s="210"/>
      <c r="AE289" s="210"/>
      <c r="AF289" s="210"/>
      <c r="AG289" s="210" t="s">
        <v>171</v>
      </c>
      <c r="AH289" s="210">
        <v>2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3" x14ac:dyDescent="0.2">
      <c r="A290" s="217"/>
      <c r="B290" s="218"/>
      <c r="C290" s="257" t="s">
        <v>223</v>
      </c>
      <c r="D290" s="252"/>
      <c r="E290" s="253"/>
      <c r="F290" s="220"/>
      <c r="G290" s="220"/>
      <c r="H290" s="220"/>
      <c r="I290" s="220"/>
      <c r="J290" s="220"/>
      <c r="K290" s="220"/>
      <c r="L290" s="220"/>
      <c r="M290" s="220"/>
      <c r="N290" s="219"/>
      <c r="O290" s="219"/>
      <c r="P290" s="219"/>
      <c r="Q290" s="219"/>
      <c r="R290" s="220"/>
      <c r="S290" s="220"/>
      <c r="T290" s="220"/>
      <c r="U290" s="220"/>
      <c r="V290" s="220"/>
      <c r="W290" s="220"/>
      <c r="X290" s="220"/>
      <c r="Y290" s="220"/>
      <c r="Z290" s="210"/>
      <c r="AA290" s="210"/>
      <c r="AB290" s="210"/>
      <c r="AC290" s="210"/>
      <c r="AD290" s="210"/>
      <c r="AE290" s="210"/>
      <c r="AF290" s="210"/>
      <c r="AG290" s="210" t="s">
        <v>171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3" x14ac:dyDescent="0.2">
      <c r="A291" s="217"/>
      <c r="B291" s="218"/>
      <c r="C291" s="248" t="s">
        <v>435</v>
      </c>
      <c r="D291" s="221"/>
      <c r="E291" s="222">
        <v>259.35000000000002</v>
      </c>
      <c r="F291" s="220"/>
      <c r="G291" s="220"/>
      <c r="H291" s="220"/>
      <c r="I291" s="220"/>
      <c r="J291" s="220"/>
      <c r="K291" s="220"/>
      <c r="L291" s="220"/>
      <c r="M291" s="220"/>
      <c r="N291" s="219"/>
      <c r="O291" s="219"/>
      <c r="P291" s="219"/>
      <c r="Q291" s="219"/>
      <c r="R291" s="220"/>
      <c r="S291" s="220"/>
      <c r="T291" s="220"/>
      <c r="U291" s="220"/>
      <c r="V291" s="220"/>
      <c r="W291" s="220"/>
      <c r="X291" s="220"/>
      <c r="Y291" s="220"/>
      <c r="Z291" s="210"/>
      <c r="AA291" s="210"/>
      <c r="AB291" s="210"/>
      <c r="AC291" s="210"/>
      <c r="AD291" s="210"/>
      <c r="AE291" s="210"/>
      <c r="AF291" s="210"/>
      <c r="AG291" s="210" t="s">
        <v>171</v>
      </c>
      <c r="AH291" s="210">
        <v>0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x14ac:dyDescent="0.2">
      <c r="A292" s="224" t="s">
        <v>140</v>
      </c>
      <c r="B292" s="225" t="s">
        <v>103</v>
      </c>
      <c r="C292" s="245" t="s">
        <v>104</v>
      </c>
      <c r="D292" s="226"/>
      <c r="E292" s="227"/>
      <c r="F292" s="228"/>
      <c r="G292" s="228">
        <f>SUMIF(AG293:AG295,"&lt;&gt;NOR",G293:G295)</f>
        <v>0</v>
      </c>
      <c r="H292" s="228"/>
      <c r="I292" s="228">
        <f>SUM(I293:I295)</f>
        <v>0</v>
      </c>
      <c r="J292" s="228"/>
      <c r="K292" s="228">
        <f>SUM(K293:K295)</f>
        <v>0</v>
      </c>
      <c r="L292" s="228"/>
      <c r="M292" s="228">
        <f>SUM(M293:M295)</f>
        <v>0</v>
      </c>
      <c r="N292" s="227"/>
      <c r="O292" s="227">
        <f>SUM(O293:O295)</f>
        <v>0</v>
      </c>
      <c r="P292" s="227"/>
      <c r="Q292" s="227">
        <f>SUM(Q293:Q295)</f>
        <v>0</v>
      </c>
      <c r="R292" s="228"/>
      <c r="S292" s="228"/>
      <c r="T292" s="229"/>
      <c r="U292" s="223"/>
      <c r="V292" s="223">
        <f>SUM(V293:V295)</f>
        <v>0</v>
      </c>
      <c r="W292" s="223"/>
      <c r="X292" s="223"/>
      <c r="Y292" s="223"/>
      <c r="AG292" t="s">
        <v>141</v>
      </c>
    </row>
    <row r="293" spans="1:60" outlineLevel="1" x14ac:dyDescent="0.2">
      <c r="A293" s="231">
        <v>63</v>
      </c>
      <c r="B293" s="232" t="s">
        <v>436</v>
      </c>
      <c r="C293" s="247" t="s">
        <v>437</v>
      </c>
      <c r="D293" s="233" t="s">
        <v>296</v>
      </c>
      <c r="E293" s="234">
        <v>2</v>
      </c>
      <c r="F293" s="235"/>
      <c r="G293" s="236">
        <f>ROUND(E293*F293,2)</f>
        <v>0</v>
      </c>
      <c r="H293" s="235"/>
      <c r="I293" s="236">
        <f>ROUND(E293*H293,2)</f>
        <v>0</v>
      </c>
      <c r="J293" s="235"/>
      <c r="K293" s="236">
        <f>ROUND(E293*J293,2)</f>
        <v>0</v>
      </c>
      <c r="L293" s="236">
        <v>21</v>
      </c>
      <c r="M293" s="236">
        <f>G293*(1+L293/100)</f>
        <v>0</v>
      </c>
      <c r="N293" s="234">
        <v>0</v>
      </c>
      <c r="O293" s="234">
        <f>ROUND(E293*N293,2)</f>
        <v>0</v>
      </c>
      <c r="P293" s="234">
        <v>0</v>
      </c>
      <c r="Q293" s="234">
        <f>ROUND(E293*P293,2)</f>
        <v>0</v>
      </c>
      <c r="R293" s="236"/>
      <c r="S293" s="236" t="s">
        <v>145</v>
      </c>
      <c r="T293" s="237" t="s">
        <v>146</v>
      </c>
      <c r="U293" s="220">
        <v>0</v>
      </c>
      <c r="V293" s="220">
        <f>ROUND(E293*U293,2)</f>
        <v>0</v>
      </c>
      <c r="W293" s="220"/>
      <c r="X293" s="220" t="s">
        <v>192</v>
      </c>
      <c r="Y293" s="220" t="s">
        <v>148</v>
      </c>
      <c r="Z293" s="210"/>
      <c r="AA293" s="210"/>
      <c r="AB293" s="210"/>
      <c r="AC293" s="210"/>
      <c r="AD293" s="210"/>
      <c r="AE293" s="210"/>
      <c r="AF293" s="210"/>
      <c r="AG293" s="210" t="s">
        <v>193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2" x14ac:dyDescent="0.2">
      <c r="A294" s="217"/>
      <c r="B294" s="218"/>
      <c r="C294" s="248" t="s">
        <v>438</v>
      </c>
      <c r="D294" s="221"/>
      <c r="E294" s="222"/>
      <c r="F294" s="220"/>
      <c r="G294" s="220"/>
      <c r="H294" s="220"/>
      <c r="I294" s="220"/>
      <c r="J294" s="220"/>
      <c r="K294" s="220"/>
      <c r="L294" s="220"/>
      <c r="M294" s="220"/>
      <c r="N294" s="219"/>
      <c r="O294" s="219"/>
      <c r="P294" s="219"/>
      <c r="Q294" s="219"/>
      <c r="R294" s="220"/>
      <c r="S294" s="220"/>
      <c r="T294" s="220"/>
      <c r="U294" s="220"/>
      <c r="V294" s="220"/>
      <c r="W294" s="220"/>
      <c r="X294" s="220"/>
      <c r="Y294" s="220"/>
      <c r="Z294" s="210"/>
      <c r="AA294" s="210"/>
      <c r="AB294" s="210"/>
      <c r="AC294" s="210"/>
      <c r="AD294" s="210"/>
      <c r="AE294" s="210"/>
      <c r="AF294" s="210"/>
      <c r="AG294" s="210" t="s">
        <v>171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3" x14ac:dyDescent="0.2">
      <c r="A295" s="217"/>
      <c r="B295" s="218"/>
      <c r="C295" s="248" t="s">
        <v>439</v>
      </c>
      <c r="D295" s="221"/>
      <c r="E295" s="222">
        <v>2</v>
      </c>
      <c r="F295" s="220"/>
      <c r="G295" s="220"/>
      <c r="H295" s="220"/>
      <c r="I295" s="220"/>
      <c r="J295" s="220"/>
      <c r="K295" s="220"/>
      <c r="L295" s="220"/>
      <c r="M295" s="220"/>
      <c r="N295" s="219"/>
      <c r="O295" s="219"/>
      <c r="P295" s="219"/>
      <c r="Q295" s="219"/>
      <c r="R295" s="220"/>
      <c r="S295" s="220"/>
      <c r="T295" s="220"/>
      <c r="U295" s="220"/>
      <c r="V295" s="220"/>
      <c r="W295" s="220"/>
      <c r="X295" s="220"/>
      <c r="Y295" s="220"/>
      <c r="Z295" s="210"/>
      <c r="AA295" s="210"/>
      <c r="AB295" s="210"/>
      <c r="AC295" s="210"/>
      <c r="AD295" s="210"/>
      <c r="AE295" s="210"/>
      <c r="AF295" s="210"/>
      <c r="AG295" s="210" t="s">
        <v>171</v>
      </c>
      <c r="AH295" s="210">
        <v>0</v>
      </c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x14ac:dyDescent="0.2">
      <c r="A296" s="224" t="s">
        <v>140</v>
      </c>
      <c r="B296" s="225" t="s">
        <v>105</v>
      </c>
      <c r="C296" s="245" t="s">
        <v>106</v>
      </c>
      <c r="D296" s="226"/>
      <c r="E296" s="227"/>
      <c r="F296" s="228"/>
      <c r="G296" s="228">
        <f>SUMIF(AG297:AG305,"&lt;&gt;NOR",G297:G305)</f>
        <v>0</v>
      </c>
      <c r="H296" s="228"/>
      <c r="I296" s="228">
        <f>SUM(I297:I305)</f>
        <v>0</v>
      </c>
      <c r="J296" s="228"/>
      <c r="K296" s="228">
        <f>SUM(K297:K305)</f>
        <v>0</v>
      </c>
      <c r="L296" s="228"/>
      <c r="M296" s="228">
        <f>SUM(M297:M305)</f>
        <v>0</v>
      </c>
      <c r="N296" s="227"/>
      <c r="O296" s="227">
        <f>SUM(O297:O305)</f>
        <v>0.45</v>
      </c>
      <c r="P296" s="227"/>
      <c r="Q296" s="227">
        <f>SUM(Q297:Q305)</f>
        <v>0</v>
      </c>
      <c r="R296" s="228"/>
      <c r="S296" s="228"/>
      <c r="T296" s="229"/>
      <c r="U296" s="223"/>
      <c r="V296" s="223">
        <f>SUM(V297:V305)</f>
        <v>215.03</v>
      </c>
      <c r="W296" s="223"/>
      <c r="X296" s="223"/>
      <c r="Y296" s="223"/>
      <c r="AG296" t="s">
        <v>141</v>
      </c>
    </row>
    <row r="297" spans="1:60" ht="22.5" outlineLevel="1" x14ac:dyDescent="0.2">
      <c r="A297" s="231">
        <v>64</v>
      </c>
      <c r="B297" s="232" t="s">
        <v>440</v>
      </c>
      <c r="C297" s="247" t="s">
        <v>441</v>
      </c>
      <c r="D297" s="233" t="s">
        <v>238</v>
      </c>
      <c r="E297" s="234">
        <v>1016.441</v>
      </c>
      <c r="F297" s="235"/>
      <c r="G297" s="236">
        <f>ROUND(E297*F297,2)</f>
        <v>0</v>
      </c>
      <c r="H297" s="235"/>
      <c r="I297" s="236">
        <f>ROUND(E297*H297,2)</f>
        <v>0</v>
      </c>
      <c r="J297" s="235"/>
      <c r="K297" s="236">
        <f>ROUND(E297*J297,2)</f>
        <v>0</v>
      </c>
      <c r="L297" s="236">
        <v>21</v>
      </c>
      <c r="M297" s="236">
        <f>G297*(1+L297/100)</f>
        <v>0</v>
      </c>
      <c r="N297" s="234">
        <v>4.2000000000000002E-4</v>
      </c>
      <c r="O297" s="234">
        <f>ROUND(E297*N297,2)</f>
        <v>0.43</v>
      </c>
      <c r="P297" s="234">
        <v>0</v>
      </c>
      <c r="Q297" s="234">
        <f>ROUND(E297*P297,2)</f>
        <v>0</v>
      </c>
      <c r="R297" s="236" t="s">
        <v>442</v>
      </c>
      <c r="S297" s="236" t="s">
        <v>152</v>
      </c>
      <c r="T297" s="237" t="s">
        <v>191</v>
      </c>
      <c r="U297" s="220">
        <v>0.20200000000000001</v>
      </c>
      <c r="V297" s="220">
        <f>ROUND(E297*U297,2)</f>
        <v>205.32</v>
      </c>
      <c r="W297" s="220"/>
      <c r="X297" s="220" t="s">
        <v>192</v>
      </c>
      <c r="Y297" s="220" t="s">
        <v>148</v>
      </c>
      <c r="Z297" s="210"/>
      <c r="AA297" s="210"/>
      <c r="AB297" s="210"/>
      <c r="AC297" s="210"/>
      <c r="AD297" s="210"/>
      <c r="AE297" s="210"/>
      <c r="AF297" s="210"/>
      <c r="AG297" s="210" t="s">
        <v>369</v>
      </c>
      <c r="AH297" s="210"/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2" x14ac:dyDescent="0.2">
      <c r="A298" s="217"/>
      <c r="B298" s="218"/>
      <c r="C298" s="256" t="s">
        <v>443</v>
      </c>
      <c r="D298" s="254"/>
      <c r="E298" s="254"/>
      <c r="F298" s="254"/>
      <c r="G298" s="254"/>
      <c r="H298" s="220"/>
      <c r="I298" s="220"/>
      <c r="J298" s="220"/>
      <c r="K298" s="220"/>
      <c r="L298" s="220"/>
      <c r="M298" s="220"/>
      <c r="N298" s="219"/>
      <c r="O298" s="219"/>
      <c r="P298" s="219"/>
      <c r="Q298" s="219"/>
      <c r="R298" s="220"/>
      <c r="S298" s="220"/>
      <c r="T298" s="220"/>
      <c r="U298" s="220"/>
      <c r="V298" s="220"/>
      <c r="W298" s="220"/>
      <c r="X298" s="220"/>
      <c r="Y298" s="220"/>
      <c r="Z298" s="210"/>
      <c r="AA298" s="210"/>
      <c r="AB298" s="210"/>
      <c r="AC298" s="210"/>
      <c r="AD298" s="210"/>
      <c r="AE298" s="210"/>
      <c r="AF298" s="210"/>
      <c r="AG298" s="210" t="s">
        <v>195</v>
      </c>
      <c r="AH298" s="210"/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2" x14ac:dyDescent="0.2">
      <c r="A299" s="217"/>
      <c r="B299" s="218"/>
      <c r="C299" s="248" t="s">
        <v>444</v>
      </c>
      <c r="D299" s="221"/>
      <c r="E299" s="222"/>
      <c r="F299" s="220"/>
      <c r="G299" s="220"/>
      <c r="H299" s="220"/>
      <c r="I299" s="220"/>
      <c r="J299" s="220"/>
      <c r="K299" s="220"/>
      <c r="L299" s="220"/>
      <c r="M299" s="220"/>
      <c r="N299" s="219"/>
      <c r="O299" s="219"/>
      <c r="P299" s="219"/>
      <c r="Q299" s="219"/>
      <c r="R299" s="220"/>
      <c r="S299" s="220"/>
      <c r="T299" s="220"/>
      <c r="U299" s="220"/>
      <c r="V299" s="220"/>
      <c r="W299" s="220"/>
      <c r="X299" s="220"/>
      <c r="Y299" s="220"/>
      <c r="Z299" s="210"/>
      <c r="AA299" s="210"/>
      <c r="AB299" s="210"/>
      <c r="AC299" s="210"/>
      <c r="AD299" s="210"/>
      <c r="AE299" s="210"/>
      <c r="AF299" s="210"/>
      <c r="AG299" s="210" t="s">
        <v>171</v>
      </c>
      <c r="AH299" s="210">
        <v>0</v>
      </c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3" x14ac:dyDescent="0.2">
      <c r="A300" s="217"/>
      <c r="B300" s="218"/>
      <c r="C300" s="248" t="s">
        <v>445</v>
      </c>
      <c r="D300" s="221"/>
      <c r="E300" s="222">
        <v>1016.44</v>
      </c>
      <c r="F300" s="220"/>
      <c r="G300" s="220"/>
      <c r="H300" s="220"/>
      <c r="I300" s="220"/>
      <c r="J300" s="220"/>
      <c r="K300" s="220"/>
      <c r="L300" s="220"/>
      <c r="M300" s="220"/>
      <c r="N300" s="219"/>
      <c r="O300" s="219"/>
      <c r="P300" s="219"/>
      <c r="Q300" s="219"/>
      <c r="R300" s="220"/>
      <c r="S300" s="220"/>
      <c r="T300" s="220"/>
      <c r="U300" s="220"/>
      <c r="V300" s="220"/>
      <c r="W300" s="220"/>
      <c r="X300" s="220"/>
      <c r="Y300" s="220"/>
      <c r="Z300" s="210"/>
      <c r="AA300" s="210"/>
      <c r="AB300" s="210"/>
      <c r="AC300" s="210"/>
      <c r="AD300" s="210"/>
      <c r="AE300" s="210"/>
      <c r="AF300" s="210"/>
      <c r="AG300" s="210" t="s">
        <v>171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1" x14ac:dyDescent="0.2">
      <c r="A301" s="231">
        <v>65</v>
      </c>
      <c r="B301" s="232" t="s">
        <v>446</v>
      </c>
      <c r="C301" s="247" t="s">
        <v>447</v>
      </c>
      <c r="D301" s="233" t="s">
        <v>238</v>
      </c>
      <c r="E301" s="234">
        <v>50.064</v>
      </c>
      <c r="F301" s="235"/>
      <c r="G301" s="236">
        <f>ROUND(E301*F301,2)</f>
        <v>0</v>
      </c>
      <c r="H301" s="235"/>
      <c r="I301" s="236">
        <f>ROUND(E301*H301,2)</f>
        <v>0</v>
      </c>
      <c r="J301" s="235"/>
      <c r="K301" s="236">
        <f>ROUND(E301*J301,2)</f>
        <v>0</v>
      </c>
      <c r="L301" s="236">
        <v>21</v>
      </c>
      <c r="M301" s="236">
        <f>G301*(1+L301/100)</f>
        <v>0</v>
      </c>
      <c r="N301" s="234">
        <v>4.2999999999999999E-4</v>
      </c>
      <c r="O301" s="234">
        <f>ROUND(E301*N301,2)</f>
        <v>0.02</v>
      </c>
      <c r="P301" s="234">
        <v>0</v>
      </c>
      <c r="Q301" s="234">
        <f>ROUND(E301*P301,2)</f>
        <v>0</v>
      </c>
      <c r="R301" s="236" t="s">
        <v>442</v>
      </c>
      <c r="S301" s="236" t="s">
        <v>152</v>
      </c>
      <c r="T301" s="237" t="s">
        <v>191</v>
      </c>
      <c r="U301" s="220">
        <v>0.19400000000000001</v>
      </c>
      <c r="V301" s="220">
        <f>ROUND(E301*U301,2)</f>
        <v>9.7100000000000009</v>
      </c>
      <c r="W301" s="220"/>
      <c r="X301" s="220" t="s">
        <v>192</v>
      </c>
      <c r="Y301" s="220" t="s">
        <v>148</v>
      </c>
      <c r="Z301" s="210"/>
      <c r="AA301" s="210"/>
      <c r="AB301" s="210"/>
      <c r="AC301" s="210"/>
      <c r="AD301" s="210"/>
      <c r="AE301" s="210"/>
      <c r="AF301" s="210"/>
      <c r="AG301" s="210" t="s">
        <v>396</v>
      </c>
      <c r="AH301" s="210"/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2" x14ac:dyDescent="0.2">
      <c r="A302" s="217"/>
      <c r="B302" s="218"/>
      <c r="C302" s="256" t="s">
        <v>443</v>
      </c>
      <c r="D302" s="254"/>
      <c r="E302" s="254"/>
      <c r="F302" s="254"/>
      <c r="G302" s="254"/>
      <c r="H302" s="220"/>
      <c r="I302" s="220"/>
      <c r="J302" s="220"/>
      <c r="K302" s="220"/>
      <c r="L302" s="220"/>
      <c r="M302" s="220"/>
      <c r="N302" s="219"/>
      <c r="O302" s="219"/>
      <c r="P302" s="219"/>
      <c r="Q302" s="219"/>
      <c r="R302" s="220"/>
      <c r="S302" s="220"/>
      <c r="T302" s="220"/>
      <c r="U302" s="220"/>
      <c r="V302" s="220"/>
      <c r="W302" s="220"/>
      <c r="X302" s="220"/>
      <c r="Y302" s="220"/>
      <c r="Z302" s="210"/>
      <c r="AA302" s="210"/>
      <c r="AB302" s="210"/>
      <c r="AC302" s="210"/>
      <c r="AD302" s="210"/>
      <c r="AE302" s="210"/>
      <c r="AF302" s="210"/>
      <c r="AG302" s="210" t="s">
        <v>195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2" x14ac:dyDescent="0.2">
      <c r="A303" s="217"/>
      <c r="B303" s="218"/>
      <c r="C303" s="248" t="s">
        <v>448</v>
      </c>
      <c r="D303" s="221"/>
      <c r="E303" s="222"/>
      <c r="F303" s="220"/>
      <c r="G303" s="220"/>
      <c r="H303" s="220"/>
      <c r="I303" s="220"/>
      <c r="J303" s="220"/>
      <c r="K303" s="220"/>
      <c r="L303" s="220"/>
      <c r="M303" s="220"/>
      <c r="N303" s="219"/>
      <c r="O303" s="219"/>
      <c r="P303" s="219"/>
      <c r="Q303" s="219"/>
      <c r="R303" s="220"/>
      <c r="S303" s="220"/>
      <c r="T303" s="220"/>
      <c r="U303" s="220"/>
      <c r="V303" s="220"/>
      <c r="W303" s="220"/>
      <c r="X303" s="220"/>
      <c r="Y303" s="220"/>
      <c r="Z303" s="210"/>
      <c r="AA303" s="210"/>
      <c r="AB303" s="210"/>
      <c r="AC303" s="210"/>
      <c r="AD303" s="210"/>
      <c r="AE303" s="210"/>
      <c r="AF303" s="210"/>
      <c r="AG303" s="210" t="s">
        <v>171</v>
      </c>
      <c r="AH303" s="210">
        <v>0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3" x14ac:dyDescent="0.2">
      <c r="A304" s="217"/>
      <c r="B304" s="218"/>
      <c r="C304" s="248" t="s">
        <v>449</v>
      </c>
      <c r="D304" s="221"/>
      <c r="E304" s="222">
        <v>35.9</v>
      </c>
      <c r="F304" s="220"/>
      <c r="G304" s="220"/>
      <c r="H304" s="220"/>
      <c r="I304" s="220"/>
      <c r="J304" s="220"/>
      <c r="K304" s="220"/>
      <c r="L304" s="220"/>
      <c r="M304" s="220"/>
      <c r="N304" s="219"/>
      <c r="O304" s="219"/>
      <c r="P304" s="219"/>
      <c r="Q304" s="219"/>
      <c r="R304" s="220"/>
      <c r="S304" s="220"/>
      <c r="T304" s="220"/>
      <c r="U304" s="220"/>
      <c r="V304" s="220"/>
      <c r="W304" s="220"/>
      <c r="X304" s="220"/>
      <c r="Y304" s="220"/>
      <c r="Z304" s="210"/>
      <c r="AA304" s="210"/>
      <c r="AB304" s="210"/>
      <c r="AC304" s="210"/>
      <c r="AD304" s="210"/>
      <c r="AE304" s="210"/>
      <c r="AF304" s="210"/>
      <c r="AG304" s="210" t="s">
        <v>171</v>
      </c>
      <c r="AH304" s="210">
        <v>0</v>
      </c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3" x14ac:dyDescent="0.2">
      <c r="A305" s="217"/>
      <c r="B305" s="218"/>
      <c r="C305" s="248" t="s">
        <v>450</v>
      </c>
      <c r="D305" s="221"/>
      <c r="E305" s="222">
        <v>14.16</v>
      </c>
      <c r="F305" s="220"/>
      <c r="G305" s="220"/>
      <c r="H305" s="220"/>
      <c r="I305" s="220"/>
      <c r="J305" s="220"/>
      <c r="K305" s="220"/>
      <c r="L305" s="220"/>
      <c r="M305" s="220"/>
      <c r="N305" s="219"/>
      <c r="O305" s="219"/>
      <c r="P305" s="219"/>
      <c r="Q305" s="219"/>
      <c r="R305" s="220"/>
      <c r="S305" s="220"/>
      <c r="T305" s="220"/>
      <c r="U305" s="220"/>
      <c r="V305" s="220"/>
      <c r="W305" s="220"/>
      <c r="X305" s="220"/>
      <c r="Y305" s="220"/>
      <c r="Z305" s="210"/>
      <c r="AA305" s="210"/>
      <c r="AB305" s="210"/>
      <c r="AC305" s="210"/>
      <c r="AD305" s="210"/>
      <c r="AE305" s="210"/>
      <c r="AF305" s="210"/>
      <c r="AG305" s="210" t="s">
        <v>171</v>
      </c>
      <c r="AH305" s="210">
        <v>0</v>
      </c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x14ac:dyDescent="0.2">
      <c r="A306" s="224" t="s">
        <v>140</v>
      </c>
      <c r="B306" s="225" t="s">
        <v>107</v>
      </c>
      <c r="C306" s="245" t="s">
        <v>108</v>
      </c>
      <c r="D306" s="226"/>
      <c r="E306" s="227"/>
      <c r="F306" s="228"/>
      <c r="G306" s="228">
        <f>SUMIF(AG307:AG311,"&lt;&gt;NOR",G307:G311)</f>
        <v>0</v>
      </c>
      <c r="H306" s="228"/>
      <c r="I306" s="228">
        <f>SUM(I307:I311)</f>
        <v>0</v>
      </c>
      <c r="J306" s="228"/>
      <c r="K306" s="228">
        <f>SUM(K307:K311)</f>
        <v>0</v>
      </c>
      <c r="L306" s="228"/>
      <c r="M306" s="228">
        <f>SUM(M307:M311)</f>
        <v>0</v>
      </c>
      <c r="N306" s="227"/>
      <c r="O306" s="227">
        <f>SUM(O307:O311)</f>
        <v>29.65</v>
      </c>
      <c r="P306" s="227"/>
      <c r="Q306" s="227">
        <f>SUM(Q307:Q311)</f>
        <v>0</v>
      </c>
      <c r="R306" s="228"/>
      <c r="S306" s="228"/>
      <c r="T306" s="229"/>
      <c r="U306" s="223"/>
      <c r="V306" s="223">
        <f>SUM(V307:V311)</f>
        <v>0</v>
      </c>
      <c r="W306" s="223"/>
      <c r="X306" s="223"/>
      <c r="Y306" s="223"/>
      <c r="AG306" t="s">
        <v>141</v>
      </c>
    </row>
    <row r="307" spans="1:60" outlineLevel="1" x14ac:dyDescent="0.2">
      <c r="A307" s="231">
        <v>66</v>
      </c>
      <c r="B307" s="232" t="s">
        <v>451</v>
      </c>
      <c r="C307" s="247" t="s">
        <v>452</v>
      </c>
      <c r="D307" s="233" t="s">
        <v>383</v>
      </c>
      <c r="E307" s="234">
        <v>29652</v>
      </c>
      <c r="F307" s="235"/>
      <c r="G307" s="236">
        <f>ROUND(E307*F307,2)</f>
        <v>0</v>
      </c>
      <c r="H307" s="235"/>
      <c r="I307" s="236">
        <f>ROUND(E307*H307,2)</f>
        <v>0</v>
      </c>
      <c r="J307" s="235"/>
      <c r="K307" s="236">
        <f>ROUND(E307*J307,2)</f>
        <v>0</v>
      </c>
      <c r="L307" s="236">
        <v>21</v>
      </c>
      <c r="M307" s="236">
        <f>G307*(1+L307/100)</f>
        <v>0</v>
      </c>
      <c r="N307" s="234">
        <v>1E-3</v>
      </c>
      <c r="O307" s="234">
        <f>ROUND(E307*N307,2)</f>
        <v>29.65</v>
      </c>
      <c r="P307" s="234">
        <v>0</v>
      </c>
      <c r="Q307" s="234">
        <f>ROUND(E307*P307,2)</f>
        <v>0</v>
      </c>
      <c r="R307" s="236"/>
      <c r="S307" s="236" t="s">
        <v>145</v>
      </c>
      <c r="T307" s="237" t="s">
        <v>146</v>
      </c>
      <c r="U307" s="220">
        <v>0</v>
      </c>
      <c r="V307" s="220">
        <f>ROUND(E307*U307,2)</f>
        <v>0</v>
      </c>
      <c r="W307" s="220"/>
      <c r="X307" s="220" t="s">
        <v>192</v>
      </c>
      <c r="Y307" s="220" t="s">
        <v>148</v>
      </c>
      <c r="Z307" s="210"/>
      <c r="AA307" s="210"/>
      <c r="AB307" s="210"/>
      <c r="AC307" s="210"/>
      <c r="AD307" s="210"/>
      <c r="AE307" s="210"/>
      <c r="AF307" s="210"/>
      <c r="AG307" s="210" t="s">
        <v>193</v>
      </c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2" x14ac:dyDescent="0.2">
      <c r="A308" s="217"/>
      <c r="B308" s="218"/>
      <c r="C308" s="248" t="s">
        <v>453</v>
      </c>
      <c r="D308" s="221"/>
      <c r="E308" s="222"/>
      <c r="F308" s="220"/>
      <c r="G308" s="220"/>
      <c r="H308" s="220"/>
      <c r="I308" s="220"/>
      <c r="J308" s="220"/>
      <c r="K308" s="220"/>
      <c r="L308" s="220"/>
      <c r="M308" s="220"/>
      <c r="N308" s="219"/>
      <c r="O308" s="219"/>
      <c r="P308" s="219"/>
      <c r="Q308" s="219"/>
      <c r="R308" s="220"/>
      <c r="S308" s="220"/>
      <c r="T308" s="220"/>
      <c r="U308" s="220"/>
      <c r="V308" s="220"/>
      <c r="W308" s="220"/>
      <c r="X308" s="220"/>
      <c r="Y308" s="220"/>
      <c r="Z308" s="210"/>
      <c r="AA308" s="210"/>
      <c r="AB308" s="210"/>
      <c r="AC308" s="210"/>
      <c r="AD308" s="210"/>
      <c r="AE308" s="210"/>
      <c r="AF308" s="210"/>
      <c r="AG308" s="210" t="s">
        <v>171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3" x14ac:dyDescent="0.2">
      <c r="A309" s="217"/>
      <c r="B309" s="218"/>
      <c r="C309" s="248" t="s">
        <v>454</v>
      </c>
      <c r="D309" s="221"/>
      <c r="E309" s="222"/>
      <c r="F309" s="220"/>
      <c r="G309" s="220"/>
      <c r="H309" s="220"/>
      <c r="I309" s="220"/>
      <c r="J309" s="220"/>
      <c r="K309" s="220"/>
      <c r="L309" s="220"/>
      <c r="M309" s="220"/>
      <c r="N309" s="219"/>
      <c r="O309" s="219"/>
      <c r="P309" s="219"/>
      <c r="Q309" s="219"/>
      <c r="R309" s="220"/>
      <c r="S309" s="220"/>
      <c r="T309" s="220"/>
      <c r="U309" s="220"/>
      <c r="V309" s="220"/>
      <c r="W309" s="220"/>
      <c r="X309" s="220"/>
      <c r="Y309" s="220"/>
      <c r="Z309" s="210"/>
      <c r="AA309" s="210"/>
      <c r="AB309" s="210"/>
      <c r="AC309" s="210"/>
      <c r="AD309" s="210"/>
      <c r="AE309" s="210"/>
      <c r="AF309" s="210"/>
      <c r="AG309" s="210" t="s">
        <v>171</v>
      </c>
      <c r="AH309" s="210">
        <v>0</v>
      </c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3" x14ac:dyDescent="0.2">
      <c r="A310" s="217"/>
      <c r="B310" s="218"/>
      <c r="C310" s="248" t="s">
        <v>455</v>
      </c>
      <c r="D310" s="221"/>
      <c r="E310" s="222"/>
      <c r="F310" s="220"/>
      <c r="G310" s="220"/>
      <c r="H310" s="220"/>
      <c r="I310" s="220"/>
      <c r="J310" s="220"/>
      <c r="K310" s="220"/>
      <c r="L310" s="220"/>
      <c r="M310" s="220"/>
      <c r="N310" s="219"/>
      <c r="O310" s="219"/>
      <c r="P310" s="219"/>
      <c r="Q310" s="219"/>
      <c r="R310" s="220"/>
      <c r="S310" s="220"/>
      <c r="T310" s="220"/>
      <c r="U310" s="220"/>
      <c r="V310" s="220"/>
      <c r="W310" s="220"/>
      <c r="X310" s="220"/>
      <c r="Y310" s="220"/>
      <c r="Z310" s="210"/>
      <c r="AA310" s="210"/>
      <c r="AB310" s="210"/>
      <c r="AC310" s="210"/>
      <c r="AD310" s="210"/>
      <c r="AE310" s="210"/>
      <c r="AF310" s="210"/>
      <c r="AG310" s="210" t="s">
        <v>171</v>
      </c>
      <c r="AH310" s="210">
        <v>0</v>
      </c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3" x14ac:dyDescent="0.2">
      <c r="A311" s="217"/>
      <c r="B311" s="218"/>
      <c r="C311" s="248" t="s">
        <v>456</v>
      </c>
      <c r="D311" s="221"/>
      <c r="E311" s="222">
        <v>29652</v>
      </c>
      <c r="F311" s="220"/>
      <c r="G311" s="220"/>
      <c r="H311" s="220"/>
      <c r="I311" s="220"/>
      <c r="J311" s="220"/>
      <c r="K311" s="220"/>
      <c r="L311" s="220"/>
      <c r="M311" s="220"/>
      <c r="N311" s="219"/>
      <c r="O311" s="219"/>
      <c r="P311" s="219"/>
      <c r="Q311" s="219"/>
      <c r="R311" s="220"/>
      <c r="S311" s="220"/>
      <c r="T311" s="220"/>
      <c r="U311" s="220"/>
      <c r="V311" s="220"/>
      <c r="W311" s="220"/>
      <c r="X311" s="220"/>
      <c r="Y311" s="220"/>
      <c r="Z311" s="210"/>
      <c r="AA311" s="210"/>
      <c r="AB311" s="210"/>
      <c r="AC311" s="210"/>
      <c r="AD311" s="210"/>
      <c r="AE311" s="210"/>
      <c r="AF311" s="210"/>
      <c r="AG311" s="210" t="s">
        <v>171</v>
      </c>
      <c r="AH311" s="210">
        <v>0</v>
      </c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x14ac:dyDescent="0.2">
      <c r="A312" s="3"/>
      <c r="B312" s="4"/>
      <c r="C312" s="249"/>
      <c r="D312" s="6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AE312">
        <v>15</v>
      </c>
      <c r="AF312">
        <v>21</v>
      </c>
      <c r="AG312" t="s">
        <v>126</v>
      </c>
    </row>
    <row r="313" spans="1:60" x14ac:dyDescent="0.2">
      <c r="A313" s="213"/>
      <c r="B313" s="214" t="s">
        <v>29</v>
      </c>
      <c r="C313" s="250"/>
      <c r="D313" s="215"/>
      <c r="E313" s="216"/>
      <c r="F313" s="216"/>
      <c r="G313" s="230">
        <f>G8+G72+G92+G109+G132+G142+G177+G194+G206+G213+G216+G246+G269+G292+G296+G306</f>
        <v>0</v>
      </c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AE313">
        <f>SUMIF(L7:L311,AE312,G7:G311)</f>
        <v>0</v>
      </c>
      <c r="AF313">
        <f>SUMIF(L7:L311,AF312,G7:G311)</f>
        <v>0</v>
      </c>
      <c r="AG313" t="s">
        <v>184</v>
      </c>
    </row>
    <row r="314" spans="1:60" x14ac:dyDescent="0.2">
      <c r="C314" s="251"/>
      <c r="D314" s="10"/>
      <c r="AG314" t="s">
        <v>185</v>
      </c>
    </row>
    <row r="315" spans="1:60" x14ac:dyDescent="0.2">
      <c r="D315" s="10"/>
    </row>
    <row r="316" spans="1:60" x14ac:dyDescent="0.2">
      <c r="D316" s="10"/>
    </row>
    <row r="317" spans="1:60" x14ac:dyDescent="0.2">
      <c r="D317" s="10"/>
    </row>
    <row r="318" spans="1:60" x14ac:dyDescent="0.2">
      <c r="D318" s="10"/>
    </row>
    <row r="319" spans="1:60" x14ac:dyDescent="0.2">
      <c r="D319" s="10"/>
    </row>
    <row r="320" spans="1:60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VH8+03os4+Sp5QO7JY7tIw8rV/OiotY2tafwbgwDKdEIKCQ38/x5WTRWwiQTX9VTDG/S26U48l9FMUpKcGUkA==" saltValue="3WGjABBi7MC7bxwmh6LwwA==" spinCount="100000" sheet="1" formatRows="0"/>
  <mergeCells count="29">
    <mergeCell ref="C227:G227"/>
    <mergeCell ref="C268:G268"/>
    <mergeCell ref="C278:G278"/>
    <mergeCell ref="C298:G298"/>
    <mergeCell ref="C302:G302"/>
    <mergeCell ref="C152:G152"/>
    <mergeCell ref="C161:G161"/>
    <mergeCell ref="C179:G179"/>
    <mergeCell ref="C196:G196"/>
    <mergeCell ref="C200:G200"/>
    <mergeCell ref="C215:G215"/>
    <mergeCell ref="C74:G74"/>
    <mergeCell ref="C78:G78"/>
    <mergeCell ref="C82:G82"/>
    <mergeCell ref="C86:G86"/>
    <mergeCell ref="C97:G97"/>
    <mergeCell ref="C138:G138"/>
    <mergeCell ref="C21:G21"/>
    <mergeCell ref="C25:G25"/>
    <mergeCell ref="C36:G36"/>
    <mergeCell ref="C40:G40"/>
    <mergeCell ref="C53:G53"/>
    <mergeCell ref="C63:G63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SO 00 Naklady</vt:lpstr>
      <vt:lpstr>SO 11 SO 11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SO 00 Naklady'!Názvy_tisku</vt:lpstr>
      <vt:lpstr>'SO 11 SO 11 Pol'!Názvy_tisku</vt:lpstr>
      <vt:lpstr>oadresa</vt:lpstr>
      <vt:lpstr>Stavba!Objednatel</vt:lpstr>
      <vt:lpstr>Stavba!Objekt</vt:lpstr>
      <vt:lpstr>'00 SO 00 Naklady'!Oblast_tisku</vt:lpstr>
      <vt:lpstr>'SO 11 SO 11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Kyncl</dc:creator>
  <cp:lastModifiedBy>Jan Kyncl</cp:lastModifiedBy>
  <cp:lastPrinted>2019-03-19T12:27:02Z</cp:lastPrinted>
  <dcterms:created xsi:type="dcterms:W3CDTF">2009-04-08T07:15:50Z</dcterms:created>
  <dcterms:modified xsi:type="dcterms:W3CDTF">2023-11-15T07:12:58Z</dcterms:modified>
</cp:coreProperties>
</file>